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mc:AlternateContent xmlns:mc="http://schemas.openxmlformats.org/markup-compatibility/2006">
    <mc:Choice Requires="x15">
      <x15ac:absPath xmlns:x15ac="http://schemas.microsoft.com/office/spreadsheetml/2010/11/ac" url="/Users/mac/Downloads/"/>
    </mc:Choice>
  </mc:AlternateContent>
  <xr:revisionPtr revIDLastSave="0" documentId="8_{B6A76BEB-CB9B-FB4C-80D9-70B2ADCD1D0B}" xr6:coauthVersionLast="47" xr6:coauthVersionMax="47" xr10:uidLastSave="{00000000-0000-0000-0000-000000000000}"/>
  <bookViews>
    <workbookView xWindow="900" yWindow="500" windowWidth="28800" windowHeight="16760" firstSheet="8" activeTab="15" xr2:uid="{00000000-000D-0000-FFFF-FFFF00000000}"/>
  </bookViews>
  <sheets>
    <sheet name="PND" sheetId="1" r:id="rId1"/>
    <sheet name="Proyectos " sheetId="2" state="hidden" r:id="rId2"/>
    <sheet name="Tabla 2 Potencialidades" sheetId="3" r:id="rId3"/>
    <sheet name="Tabla 3 Problemas" sheetId="4" r:id="rId4"/>
    <sheet name="Tabla 4Priorizacion de problema" sheetId="5" r:id="rId5"/>
    <sheet name="Tabla 5 Priorizacion Potenciali" sheetId="6" r:id="rId6"/>
    <sheet name="Tabla 6 Problemas con prioridad" sheetId="7" r:id="rId7"/>
    <sheet name="Tabla 7 Objetivos de Desarrollo" sheetId="8" r:id="rId8"/>
    <sheet name="Tabla 8 Objetivos de desarrollo" sheetId="9" r:id="rId9"/>
    <sheet name="Tabla 10 Analisis funcional" sheetId="10" r:id="rId10"/>
    <sheet name="Tabla 11 Definicion OPMI" sheetId="11" r:id="rId11"/>
    <sheet name="Tabla 12 Definicion de PPyP" sheetId="12" r:id="rId12"/>
    <sheet name="Tabla 13 Alineacion PTD y AZ" sheetId="13" r:id="rId13"/>
    <sheet name="Tabla 14 Definicion OPMI" sheetId="14" r:id="rId14"/>
    <sheet name="Tabla 15 Me Art" sheetId="15" r:id="rId15"/>
    <sheet name="Tabla 16.-Formas de Gestion" sheetId="16" r:id="rId16"/>
  </sheets>
  <definedNames>
    <definedName name="_xlnm._FilterDatabase" localSheetId="1" hidden="1">'Proyectos '!$A$1:$V$172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21" roundtripDataChecksum="8fP7MeKPhaVqjUuE+QOaVCTwk/+tb2ohtMAtmCzcteU="/>
    </ext>
  </extLst>
</workbook>
</file>

<file path=xl/calcChain.xml><?xml version="1.0" encoding="utf-8"?>
<calcChain xmlns="http://schemas.openxmlformats.org/spreadsheetml/2006/main">
  <c r="G42" i="6" l="1"/>
  <c r="G41" i="6"/>
  <c r="G40" i="6"/>
  <c r="G39" i="6"/>
  <c r="G38" i="6"/>
  <c r="G37" i="6"/>
  <c r="G36" i="6"/>
  <c r="G35" i="6"/>
  <c r="G50" i="6"/>
  <c r="G49" i="6"/>
  <c r="G48" i="6"/>
  <c r="G47" i="6"/>
  <c r="G46" i="6"/>
  <c r="G45" i="6"/>
  <c r="G44" i="6"/>
  <c r="G43" i="6"/>
  <c r="G26" i="6"/>
  <c r="G25" i="6"/>
  <c r="G24" i="6"/>
  <c r="G23" i="6"/>
  <c r="G22" i="6"/>
  <c r="G21" i="6"/>
  <c r="G20" i="6"/>
  <c r="G19" i="6"/>
  <c r="G18" i="6"/>
  <c r="G17" i="6"/>
  <c r="G16" i="6"/>
  <c r="G15" i="6"/>
  <c r="G14" i="6"/>
  <c r="G13" i="6"/>
  <c r="G34" i="6"/>
  <c r="G33" i="6"/>
  <c r="G32" i="6"/>
  <c r="G31" i="6"/>
  <c r="G30" i="6"/>
  <c r="G29" i="6"/>
  <c r="G28" i="6"/>
  <c r="G27" i="6"/>
  <c r="G12" i="6"/>
  <c r="G11" i="6"/>
  <c r="G10" i="6"/>
  <c r="G9" i="6"/>
  <c r="G8" i="6"/>
  <c r="G7" i="6"/>
  <c r="G6" i="6"/>
  <c r="G5" i="6"/>
  <c r="G4" i="6"/>
  <c r="G46" i="5"/>
  <c r="G45" i="5"/>
  <c r="G44" i="5"/>
  <c r="G43" i="5"/>
  <c r="G42" i="5"/>
  <c r="G41" i="5"/>
  <c r="G40" i="5"/>
  <c r="G39" i="5"/>
  <c r="G56" i="5"/>
  <c r="G55" i="5"/>
  <c r="G54" i="5"/>
  <c r="G53" i="5"/>
  <c r="G52" i="5"/>
  <c r="G51" i="5"/>
  <c r="G50" i="5"/>
  <c r="G49" i="5"/>
  <c r="G48" i="5"/>
  <c r="G47" i="5"/>
  <c r="G29" i="5"/>
  <c r="G28" i="5"/>
  <c r="G27" i="5"/>
  <c r="G26" i="5"/>
  <c r="G25" i="5"/>
  <c r="G24" i="5"/>
  <c r="G23" i="5"/>
  <c r="G22" i="5"/>
  <c r="G21" i="5"/>
  <c r="G20" i="5"/>
  <c r="G19" i="5"/>
  <c r="G18" i="5"/>
  <c r="G38" i="5"/>
  <c r="G37" i="5"/>
  <c r="G36" i="5"/>
  <c r="G35" i="5"/>
  <c r="G34" i="5"/>
  <c r="G33" i="5"/>
  <c r="G32" i="5"/>
  <c r="G31" i="5"/>
  <c r="G30" i="5"/>
  <c r="G17" i="5"/>
  <c r="G16" i="5"/>
  <c r="G15" i="5"/>
  <c r="G14" i="5"/>
  <c r="G13" i="5"/>
  <c r="G12" i="5"/>
  <c r="G11" i="5"/>
  <c r="G10" i="5"/>
  <c r="G9" i="5"/>
  <c r="G8" i="5"/>
  <c r="G7" i="5"/>
  <c r="G6" i="5"/>
  <c r="G5" i="5"/>
  <c r="G4" i="5"/>
  <c r="V33" i="2"/>
  <c r="U33" i="2"/>
  <c r="S33" i="2"/>
  <c r="Q33" i="2"/>
  <c r="O33" i="2"/>
  <c r="V32" i="2"/>
  <c r="U32" i="2"/>
  <c r="S32" i="2"/>
  <c r="Q32" i="2"/>
  <c r="O32" i="2"/>
  <c r="V31" i="2"/>
  <c r="U31" i="2"/>
  <c r="S31" i="2"/>
  <c r="Q31" i="2"/>
  <c r="O31" i="2"/>
  <c r="V30" i="2"/>
  <c r="G30" i="2"/>
  <c r="S30" i="2" s="1"/>
  <c r="V29" i="2"/>
  <c r="U29" i="2"/>
  <c r="S29" i="2"/>
  <c r="Q29" i="2"/>
  <c r="O29" i="2"/>
  <c r="V22" i="2"/>
  <c r="U22" i="2"/>
  <c r="S22" i="2"/>
  <c r="Q22" i="2"/>
  <c r="O22" i="2"/>
  <c r="V21" i="2"/>
  <c r="G21" i="2"/>
  <c r="S21" i="2" s="1"/>
  <c r="V20" i="2"/>
  <c r="G20" i="2"/>
  <c r="U20" i="2" s="1"/>
  <c r="V19" i="2"/>
  <c r="G19" i="2"/>
  <c r="S19" i="2" s="1"/>
  <c r="V18" i="2"/>
  <c r="G18" i="2"/>
  <c r="O18" i="2" s="1"/>
  <c r="V17" i="2"/>
  <c r="G17" i="2"/>
  <c r="S17" i="2" s="1"/>
  <c r="V16" i="2"/>
  <c r="G16" i="2"/>
  <c r="U16" i="2" s="1"/>
  <c r="V15" i="2"/>
  <c r="G15" i="2"/>
  <c r="S15" i="2" s="1"/>
  <c r="V14" i="2"/>
  <c r="G14" i="2"/>
  <c r="O14" i="2" s="1"/>
  <c r="V13" i="2"/>
  <c r="G13" i="2"/>
  <c r="U13" i="2" s="1"/>
  <c r="V12" i="2"/>
  <c r="U12" i="2"/>
  <c r="S12" i="2"/>
  <c r="Q12" i="2"/>
  <c r="O12" i="2"/>
  <c r="V11" i="2"/>
  <c r="G11" i="2"/>
  <c r="Q11" i="2" s="1"/>
  <c r="V28" i="2"/>
  <c r="G28" i="2"/>
  <c r="U28" i="2" s="1"/>
  <c r="V27" i="2"/>
  <c r="G27" i="2"/>
  <c r="U27" i="2" s="1"/>
  <c r="V26" i="2"/>
  <c r="G26" i="2"/>
  <c r="U26" i="2" s="1"/>
  <c r="V25" i="2"/>
  <c r="U25" i="2"/>
  <c r="S25" i="2"/>
  <c r="Q25" i="2"/>
  <c r="O25" i="2"/>
  <c r="V24" i="2"/>
  <c r="G24" i="2"/>
  <c r="S24" i="2" s="1"/>
  <c r="V23" i="2"/>
  <c r="O23" i="2"/>
  <c r="G23" i="2"/>
  <c r="Q23" i="2" s="1"/>
  <c r="V10" i="2"/>
  <c r="U10" i="2"/>
  <c r="S10" i="2"/>
  <c r="Q10" i="2"/>
  <c r="O10" i="2"/>
  <c r="V9" i="2"/>
  <c r="U9" i="2"/>
  <c r="S9" i="2"/>
  <c r="Q9" i="2"/>
  <c r="O9" i="2"/>
  <c r="V8" i="2"/>
  <c r="U8" i="2"/>
  <c r="S8" i="2"/>
  <c r="Q8" i="2"/>
  <c r="O8" i="2"/>
  <c r="V7" i="2"/>
  <c r="G7" i="2"/>
  <c r="U7" i="2" s="1"/>
  <c r="V6" i="2"/>
  <c r="U6" i="2"/>
  <c r="S6" i="2"/>
  <c r="Q6" i="2"/>
  <c r="O6" i="2"/>
  <c r="V5" i="2"/>
  <c r="U5" i="2"/>
  <c r="S5" i="2"/>
  <c r="Q5" i="2"/>
  <c r="O5" i="2"/>
  <c r="V4" i="2"/>
  <c r="U4" i="2"/>
  <c r="S4" i="2"/>
  <c r="Q4" i="2"/>
  <c r="O4" i="2"/>
  <c r="V3" i="2"/>
  <c r="U3" i="2"/>
  <c r="S3" i="2"/>
  <c r="Q3" i="2"/>
  <c r="O3" i="2"/>
  <c r="S27" i="2" l="1"/>
  <c r="U19" i="2"/>
  <c r="Q7" i="2"/>
  <c r="S7" i="2"/>
  <c r="S18" i="2"/>
  <c r="O28" i="2"/>
  <c r="U18" i="2"/>
  <c r="Q28" i="2"/>
  <c r="Q14" i="2"/>
  <c r="O16" i="2"/>
  <c r="S28" i="2"/>
  <c r="S14" i="2"/>
  <c r="O7" i="2"/>
  <c r="O27" i="2"/>
  <c r="U14" i="2"/>
  <c r="U11" i="2"/>
  <c r="Q27" i="2"/>
  <c r="S11" i="2"/>
  <c r="U15" i="2"/>
  <c r="Q18" i="2"/>
  <c r="O20" i="2"/>
  <c r="O24" i="2"/>
  <c r="O13" i="2"/>
  <c r="O17" i="2"/>
  <c r="O21" i="2"/>
  <c r="O30" i="2"/>
  <c r="Q24" i="2"/>
  <c r="Q13" i="2"/>
  <c r="Q17" i="2"/>
  <c r="Q21" i="2"/>
  <c r="Q30" i="2"/>
  <c r="U24" i="2"/>
  <c r="Q16" i="2"/>
  <c r="U17" i="2"/>
  <c r="Q20" i="2"/>
  <c r="U21" i="2"/>
  <c r="U30" i="2"/>
  <c r="S13" i="2"/>
  <c r="S23" i="2"/>
  <c r="Q26" i="2"/>
  <c r="O15" i="2"/>
  <c r="S16" i="2"/>
  <c r="O19" i="2"/>
  <c r="S20" i="2"/>
  <c r="U23" i="2"/>
  <c r="S26" i="2"/>
  <c r="O11" i="2"/>
  <c r="Q15" i="2"/>
  <c r="Q19" i="2"/>
  <c r="O26" i="2"/>
</calcChain>
</file>

<file path=xl/sharedStrings.xml><?xml version="1.0" encoding="utf-8"?>
<sst xmlns="http://schemas.openxmlformats.org/spreadsheetml/2006/main" count="5524" uniqueCount="1952">
  <si>
    <t>EJE PND</t>
  </si>
  <si>
    <t>OBJETIVO NACIONAL DE DESARROLLO</t>
  </si>
  <si>
    <t>POLÍTICA</t>
  </si>
  <si>
    <t>META</t>
  </si>
  <si>
    <t>INDICADOR</t>
  </si>
  <si>
    <t>FUENTE</t>
  </si>
  <si>
    <t>ENTIDAD RESPONSABLE</t>
  </si>
  <si>
    <t>OBJETIVO ODS</t>
  </si>
  <si>
    <t>META ODS</t>
  </si>
  <si>
    <t>SOCIAL</t>
  </si>
  <si>
    <t>1. Mejorar las condiciones de vida de la población de forma integral, promoviendo el acceso equitativo a salud, vivienda y bienestar social.</t>
  </si>
  <si>
    <t>1.1 Contribuir a la reducción de la pobreza y pobreza extrema</t>
  </si>
  <si>
    <t>Reducir la tasa de pobreza extrema por ingresos del 9,81% en el año 2023 a 9,12% al 2025.</t>
  </si>
  <si>
    <t>Tasa de pobreza extrema por ingresos</t>
  </si>
  <si>
    <t>Encuesta | Instituto Nacional de Estadística y Censos (INEC): Encuesta de Empleo, Desempleo y Subempleo (ENEMDU) mensual correspondiente al mes de diciembre</t>
  </si>
  <si>
    <t>Ministerio de Inclusión Económica y Social</t>
  </si>
  <si>
    <t>1. FIN DE LA POBREZA</t>
  </si>
  <si>
    <t>1.1 De aquí a 2030, erradicar para todas las personas y en todo el mundo la pobreza extrema(actualmente se considera que sufren pobreza extrema las personas que viven con menos de 1,25 dólares de los Estados Unidos al día)</t>
  </si>
  <si>
    <t>1.2 Garantizar la inclusión social de las personas y grupos de atención prioritaria durante su ciclo de vida</t>
  </si>
  <si>
    <t>Reducir la tasa de pobreza por necesidades básicas insatisfechas del 30,84% en el año 2023 al 30,11% al 2025.</t>
  </si>
  <si>
    <t>Tasa de pobreza por necesidades básicas insatisfechas</t>
  </si>
  <si>
    <t>1.2 De aquí a 2030, reducir al menos a la mitad la proporción de hombres, mujeres y niños de todas las edades que viven en la pobreza en todas sus dimensiones con arreglo a las definiciones nacionales</t>
  </si>
  <si>
    <t>1.3 Mejorar la prestación de los servicios de salud de manera integral, mediante la promoción, prevención, atención primaria, tratamiento, rehabilitación y cuidados paliativos, con talento humano suficiente y fortalecido, enfatizando la atención a grupos prioritarios y todos aquellos en situación de vulnerabilidad.</t>
  </si>
  <si>
    <t>Incrementar la tasa de médicos familiares en atención primaria de 1,00 en el año 2020 a 1,70 al 2025.</t>
  </si>
  <si>
    <t>Tasa de médicos familiares en atención primaria</t>
  </si>
  <si>
    <t>Estadística basada en registros administrativos | Instituto Nacional de Estadística y Censos: Registro Estadístico de Recursos y Actividades de Salud- RAS
 Proyección | Instituto Nacional de Estadística y Censos: Proyecciones de Población de la República del Ecuador.</t>
  </si>
  <si>
    <t>Ministerio de Salud Pública</t>
  </si>
  <si>
    <t>3. SALUD Y BIENESTAR</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</si>
  <si>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</si>
  <si>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Incrementar la cobertura de vacunación de SRP (Sarampión, Rubeola, Parotiditis) de 71,50% en el año 2022 a 71,69% al 2025.</t>
  </si>
  <si>
    <t>Cobertura de vacunación de SRP (Sarampión, Rubeola, Parotiditis)</t>
  </si>
  <si>
    <t>Registro Administrativo con Potencial Estadístico | Ministerio de Salud Pública: Registro Estadístico de Inmunización
 Proyección | Instituto Nacional de Estadística y Censos: Proyecciones de Población de la República del Ecuador</t>
  </si>
  <si>
    <t>3.8 Lograr la cobertura sanitaria universal, incluida la protección contra los riesgos financieros, el acceso a servicios de salud esenciales de calidad y el acceso a medicamentos y vacunas inocuos, eficaces, asequibles y de calidad para todos</t>
  </si>
  <si>
    <t>Incrementar la cobertura de vacunación de Neumococo de 85,66% en el año 2022 a 85,78% al 2025.</t>
  </si>
  <si>
    <t>Cobertura de Vacunación de Neumococo</t>
  </si>
  <si>
    <t>Incrementar la cobertura de vacunación de Rotavirus de 85,66% en el año 2022 a 86,32% al 2025.</t>
  </si>
  <si>
    <t>Cobertura de Vacunación de Rotavirus</t>
  </si>
  <si>
    <t>Reducir el gasto de bolsillo en salud como porcentaje del gasto total en salud de 32,59% en el año 2022 a 31,27% al 2025.</t>
  </si>
  <si>
    <t>Gasto de bolsillo en salud como porcentaje del gasto total en salud</t>
  </si>
  <si>
    <t>Cuentas Satélites de Salud | Instituto Nacional de Estadística y Censos INEC.</t>
  </si>
  <si>
    <t>1.4 Fortalecer la vigilancia, prevención y control de enfermedades transmisibles y no transmisibles.</t>
  </si>
  <si>
    <t>Incrementar el porcentaje de personas que viven con VIH que conocen su estado serológico y se encuentran en tratamiento antirretroviral de 84,9% en el año 2023 a 87,42% al 2025.</t>
  </si>
  <si>
    <t>Porcentaje de personas que viven con VIH que conocen su estado serológico y se encuentran en tratamiento antirretroviral</t>
  </si>
  <si>
    <t>Registro administrativo con potencial estadístico | Ministerio de Salud Pública: Plataforma de Registro de Atenciones de Salud (PRAS).
 Estadística basada en registros administrativos | Ministerio de Salud Pública: Registro Estadístico Diario Automatizado de Consultas y Atenciones Ambulatorias (RDACAA).
 Otra fuente | IESS: Sistema Informático AS400. Registros administrativos de Establecimientos de Salud de la RPIS (Fuerzas Armadas, Policía Nacional)</t>
  </si>
  <si>
    <t>3.3 De aquí a 2030, poner fin a las epidemias del SIDA, la tuberculosis, la malaria y las enfermedades tropicales desatendidas y combatir la hepatitis, las enfermedades transmitidas por el agua y otras enfermedades transmisibles</t>
  </si>
  <si>
    <t>Reducir la tasa de mortalidad por suicidio de 6,48 en el año 2022 a 6,31 al 2025.</t>
  </si>
  <si>
    <t>Tasa de mortalidad por suicidio</t>
  </si>
  <si>
    <t>Estadística basada en registros administrativos | Instituto Nacional de Estadística y Censos: Registro Estadístico de Defunciones Generales
 Proyección | Instituto Nacional de Estadística y Censos: Proyecciones de Población de la República del Ecuador</t>
  </si>
  <si>
    <t>3.4 De aquí a 2030, reducir en un tercio la mortalidad prematura por enfermedades no transmisibles mediante su prevención y tratamiento, y promover la salud mental y el bienestar</t>
  </si>
  <si>
    <t>1.5 Garantizar el acceso a la información, educación integral de la sexualidad y servicios de salud sexual y reproductiva de calidad, para el pleno ejercicio de los derechos sexuales y reproductivos de la población.</t>
  </si>
  <si>
    <t>Reducir la tasa específica de nacimientos en mujeres adolescentes de 10 a 14 años de 2,43 en el año 2022 a 2,40 al 2025.</t>
  </si>
  <si>
    <t>Tasa específica de nacimientos en mujeres adolescentes de 10 a 14 años de edad</t>
  </si>
  <si>
    <t>Estadística basada en registros administrativos | Instituto Nacional de Estadística y Censos: Registro Estadístico de Nacido Vivo
 Proyección | Instituto Nacional de Estadística y Censos: Proyecciones de Población de la República del Ecuador</t>
  </si>
  <si>
    <t>3.7 De aquí a 2030, garantizar el acceso universal a los servicios de salud sexual y reproductiva, incluidos los de planificación familiar, información y educación, y la integración de la salud reproductiva en las estrategias y los programas nacionales</t>
  </si>
  <si>
    <t>Reducir la razón de mortalidad materna de 33,90 en el año 2022 a 33,77 al 2025.</t>
  </si>
  <si>
    <t>Razón de mortalidad materna (por cada 100.000 nacidos vivos)</t>
  </si>
  <si>
    <t>Estadística basada en registros administrativos | Instituto Nacional de Estadística y Censos: Registro Estadístico de Defunciones Generales.
 Proyección | Instituto Nacional de Estadística y Censos: Estimaciones de Nacimientos con base al Censo de Población y Vivienda 2010.</t>
  </si>
  <si>
    <t>3.1 De aquí a 2030, reducir la tasa mundial de mortalidad materna a menos de 70 por cada 100.000 nacidos vivos</t>
  </si>
  <si>
    <t>Reducir la tasa específica de nacimientos en mujeres adolescentes de 15 a 19 años de 47,51 en el año 2022 a 47,40 al 2025.</t>
  </si>
  <si>
    <t>Tasa específica de nacimientos en mujeres adolescentes de 15 a 19 años de edad</t>
  </si>
  <si>
    <t>1.7 Implementar programas de prevención y promoción que aborden los determinantes de la salud alrededor de los diferentes problemas de malnutrición en toda la población, con énfasis en desnutrición crónica infantil-DCI.</t>
  </si>
  <si>
    <t>Reducir la prevalencia de Desnutrición Crónica Infantil en menores de dos años del 20,1% en 2022-2023 a 18,7% en 2024-2025</t>
  </si>
  <si>
    <t>Prevalencia de desnutrición crónica en niñas y niños menores de dos años</t>
  </si>
  <si>
    <t>Encuesta | Instituto Nacional de Estadística y Censos y Ministerio de Salud Pública: Encuesta Nacional de Salud y Nutrición, 2012 (ENSANUT).
 Encuesta | Instituto Nacional de Estadística y Censos: Encuesta de Condiciones de Vida, 2014 (ECV).
 Encuesta | Instituto Nacional de Estadística y Censo: Encuesta Nacional de Salud y Nutrición, 2018 (ENSANUT).
 Encuesta | Instituto Nacional de Estadística y Censo: Encuesta Nacional sobre Desnutrición Infantil (ENDI).</t>
  </si>
  <si>
    <t>Secretaría Técnica Ecuador Crece Sin Desnutrición Infantil</t>
  </si>
  <si>
    <t>2. HAMBRE CERO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</si>
  <si>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</si>
  <si>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1.8 Garantizar el derecho a una vivienda adecuada y promover entornos habitables, seguros y saludables mediante acciones integrales, coordinadas y participativas, que contribuyan al fomento y desarrollo de ciudades y comunidades inclusivas, seguras, resilientes y sostenibles.</t>
  </si>
  <si>
    <t>Reducir el déficit habitacional de vivienda de 56,71% en el año 2022 a 56,41% al 2025.</t>
  </si>
  <si>
    <t>Déficit habitacional de vivienda</t>
  </si>
  <si>
    <t>Ministerio de Desarrollo Urbano y Vivienda</t>
  </si>
  <si>
    <t>11. CIUDADES Y COMUNIDADES SOSTENIBLES</t>
  </si>
  <si>
    <t>11.1 De aquí a 2030, asegurar el acceso de todas las personas a viviendas y servicios básicos adecuados, seguros y asequibles y mejorar los barrios marginales</t>
  </si>
  <si>
    <t>2. Impulsar las capacidades de la ciudadanía con educación equitativa e inclusiva de calidad y promoviendo espacios de intercambio cultural.</t>
  </si>
  <si>
    <t>2.1 Garantizar el acceso universal a una educación, inclusiva, equitativa, pertinente e intercultural para niños, niñas, adolescentes, jóvenes y adultos, promoviendo la permanencia y culminación de sus estudios; y asegurando su movilidad dentro del Sistema Nacional de Educación.</t>
  </si>
  <si>
    <t>Incrementar la tasa neta de matrícula de Educación General Básica (EGB) de 93,63% en el año 2022 a 97,54% al 2025.</t>
  </si>
  <si>
    <t>Tasa neta de matrícula de Educación General Básica (EGB)</t>
  </si>
  <si>
    <t>Registros. Ministerio de Educación. Estadísticas del Archivo Maestro de Instituciones Educativas – AMIE: Registro para la estimación de las tasas netas de matrícula.
 Proyecciones. Instituto Nacional de Estadística y Censo (INEC). Proyecciones de Población de la República del Ecuador. Población por edad simple de 5 a 14 años.</t>
  </si>
  <si>
    <t>Ministerio de Educación</t>
  </si>
  <si>
    <t>4. EDUCACIÓN DE CALIDAD</t>
  </si>
  <si>
    <t>4.1 De aquí a 2030, asegurar que todas las niñas y todos los niños terminen la enseñanza primaria y secundaria, que ha de ser gratuita, equitativa y de calidad y producir resultados de aprendizaje pertinentes y efectivos</t>
  </si>
  <si>
    <t>Incrementar la tasa neta de Bachillerato de 70,35% en el año 2022 a 71,39% al 2025.</t>
  </si>
  <si>
    <t>Tasa neta de matrícula de Bachillerato</t>
  </si>
  <si>
    <t>Registros. Ministerio de Educación. Estadísticas del Archivo Maestro de Instituciones Educativas – AMIE: Registro para la estimación de las tasas netas de matrícula.
 Proyecciones. Instituto Nacional de Estadística y Censo (INEC). Proyecciones de Población de la República del Ecuador. Población por edad simple de 15 a 17 años.</t>
  </si>
  <si>
    <t>Incrementar la tasa neta de matrícula de educación Inicial de 56,63% en el año 2022 a 60,65% al 2025.</t>
  </si>
  <si>
    <t>Tasa neta de matrícula de Educación Inicial</t>
  </si>
  <si>
    <t>Registros. Ministerio de Educación. 1) Estadísticas del Archivo Maestro de Instituciones Educativas – AMIE: Registro para la estimación de las tasas netas de matrícula. 2) Registro Administrativos del Servicio de Atención Familiar para la Primera Infancia (SAFPI).
 Proyecciones. Instituto Nacional de Estadística y Censo (INEC). Proyecciones de Población de la República del Ecuador. Población por edad simple de 3 y 4 años.</t>
  </si>
  <si>
    <t>4.2 De aquí a 2030, asegurar que todas las niñas y todos los niños tengan acceso a servicios de atención y desarrollo en la primera infancia y educación preescolar de calidad, a fin de que estén preparados para la enseñanza primaria</t>
  </si>
  <si>
    <t>Incrementar el porcentaje de personas de 18 a 29 años de edad con bachillerato completo de 75,30% en el año 2021 a 79,32% al 2025.</t>
  </si>
  <si>
    <t>Porcentaje de personas de 18 a 29 años de edad con bachillerato completo</t>
  </si>
  <si>
    <t>Encuesta. Instituto Nacional de Estadística y Censos (INEC). Encuesta de Empleo, Desempleo y Subempleo (ENEMDU), anual.</t>
  </si>
  <si>
    <t>4.4 De aquí a 2030, aumentar considerablemente el número de jóvenes y adultos que tienen las competencias necesarias, en particular técnicas y profesionales, para acceder al empleo, el trabajo decente y el emprendimiento</t>
  </si>
  <si>
    <t>Incrementar el porcentaje de Instituciones del Sistema de Educación Intercultural Bilingüe en los que se implementa el MOSEIB de 4,61% en el año 2022 a 15,12% al 2025.</t>
  </si>
  <si>
    <t>Porcentaje de Instituciones del Sistema de Educación Intercultural Bilingüe en los que se implementa el MOSEIB</t>
  </si>
  <si>
    <t>Registros. Ministerio de Educación. 1) Registro de Instituciones Educativas que Implementan el Modelo del Sistema de Educación Intercultural Bilingüe – MOSEIB; y, 2) Estadísticas del Archivo Maestro de Instituciones Educativas – AMIE.</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</si>
  <si>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</si>
  <si>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Incrementar el porcentaje de Instituciones Educativas del sostenimiento fiscal con cobertura de internet con fines pedagógicos de 51,75% en el año 2022 a 61,20% al 2025.</t>
  </si>
  <si>
    <t>Porcentaje de Instituciones Educativas del sostenimiento fiscal con cobertura de internet con fines pedagógicos</t>
  </si>
  <si>
    <t>Registros administrativos: Ministerio de Educación. 1. Estadísticas del Archivo Maestro de Instituciones Educativas – AMIE. 2. Registro de Conectividad a Internet.</t>
  </si>
  <si>
    <t>9. INDUSTRIA, INNOVACIÓN E INFRAESTRUCTURA</t>
  </si>
  <si>
    <t>9.c Aumentar significativamente el acceso a la tecnología de la información y las comunicaciones y esforzarse por proporcionar acceso universal y asequible a Internet en los países menos adelantados de aquí a 2020</t>
  </si>
  <si>
    <t>3. Garantizar la seguridad integral, la paz ciudadana y transformar el sistema de justicia respetando los derechos humanos.</t>
  </si>
  <si>
    <t>2.2 Promover una educación de calidad con un enfoque innovador, competencial, inclusivo, resiliente y participativo, que fortalezca las habilidades cognitivas, socioemocionales, comunicacionales, digitales y para la vida práctica; sin discriminación y libre de todo tipo de violencia, apoyados con procesos de evaluación integral para la mejora continua.</t>
  </si>
  <si>
    <t>Incrementar el porcentaje de víctimas de violencia sexual detectados o cometidos en el ámbito educativo y que recibieron plan de acompañamiento anual de 91,62% en el año 2023 a 95,00% al 2025.</t>
  </si>
  <si>
    <t>Porcentaje de víctimas de violencia sexual detectados o cometidos en el ámbito educativo y que recibieron plan de acompañamiento anual</t>
  </si>
  <si>
    <t>Registro administrativo: Ministerio de Educación. Registro Interno de los Casos de Violencia Sexual Detectados o Cometidos en el Sistema Educativo Nacional – REDEVI.</t>
  </si>
  <si>
    <t>16. PAZ. JUSTICIA E INSTITUCIONES SÓLIDAS</t>
  </si>
  <si>
    <t>16.2 Poner fin al maltrato, la explotación, la trata y todas las formas de violencia y tortura contra los niños</t>
  </si>
  <si>
    <t>Incrementar el porcentaje de estudiantes del subnivel básica superior que han alcanzado o superado el nivel mínimo de competencia en el campo de Lengua y Literatura en la evaluación Ser Estudiante de 46,90% en el año 2022 a 47,80% al 2025.</t>
  </si>
  <si>
    <t>Porcentaje de estudiantes del subnivel básica Superior que han alcanzado o superado el nivel mínimo de competencia en el campo de Lengua y Literatura en la evaluación Ser Estudiante</t>
  </si>
  <si>
    <t>Encuesta. Instituto Nacional de Evaluación Educativa – INEVAL. Evaluación Ser Estudiante (SEST).</t>
  </si>
  <si>
    <t>2.3 Fortalecer el sistema de educación superior a través del mejoramiento del acceso, permanencia y titularización con criterios de democracia, calidad y meritocracia.</t>
  </si>
  <si>
    <t>Incrementar el número de becas y ayudas económicas adjudicadas para estudios de educación superior de 20.195 en el año 2023 a 28.696 al 2025.</t>
  </si>
  <si>
    <t>Número de becas y ayudas económicas adjudicadas para estudios de educación superior</t>
  </si>
  <si>
    <t>Registros. Secretaría de Educación Superior, Ciencia, Tecnología e Innovación. Registro administrativo de Becas y Ayudas</t>
  </si>
  <si>
    <t>Secretaría Nacional de Educación Superior, Ciencia, Tecnología e Innovación</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</si>
  <si>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</si>
  <si>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Incrementar la tasa bruta de matrícula en educación superior terciaria del 40,33% en el año 2022 al 45,54% al 2025</t>
  </si>
  <si>
    <t>Tasa bruta de matrícula en educación superior terciaria</t>
  </si>
  <si>
    <t>Registros. Secretaría de Educación Superior, Ciencia, Tecnología e Innovación (Senescyt). Estadísticas de Educación Superior, reporte: matricula.
 Instituto Nacional de Estadística y Censos (INEC).
 Proyecciones. Instituto Nacional de Estadística y Censos (INEC). Proyecciones de Población de la República del Ecuador, en base al Censo de Población y Vivienda 2022.</t>
  </si>
  <si>
    <t>4.3 De aquí a 2030, asegurar el acceso igualitario de todos los hombres y las mujeres a una formación técnica, profesional y superior de calidad, incluida la enseñanza universitaria</t>
  </si>
  <si>
    <t>Disminuir la tasa de deserción de primer año en tercer nivel de grado del 20,98% en el año 2021 a 17,99% al 2025.</t>
  </si>
  <si>
    <t>Tasa de deserción de primer año en tercer nivel de grado</t>
  </si>
  <si>
    <t>Registro. Secretaría de Educación Superior, Ciencia, Tecnología e Innovación (Senescyt). Estadísticas de Educación Superior, reporte: Base deserción, retención.</t>
  </si>
  <si>
    <t>2.4 Desarrollar el sistema de educación superior a través de nuevas modalidades de estudio, carreras y profundización de la educación técnica tecnológica como mecanismo para la profesionalización de la población.</t>
  </si>
  <si>
    <t>Incrementar el número de personas tituladas de
 educación superior técnica y tecnológica de 44.674 en el año 2022 a 60.404 al 2025.</t>
  </si>
  <si>
    <t>Número de personas tituladas de educación superior: técnica y tecnológica</t>
  </si>
  <si>
    <t>Registros. Secretaría de Educación Superior, Ciencia, Tecnología e Innovación (Senescyt). Estadísticas de Institutos Superiores y Conservatorios; base Registro Títulos</t>
  </si>
  <si>
    <t>2.5 Fomentar la investigación, desarrollo e innovación (I+D+i) con el acceso a fondos concursables de investigación científica, la creación de comunidades científicas de apoyo y la inclusión de actores de los saberes ancestrales.</t>
  </si>
  <si>
    <t>Incrementar los artículos publicados por las universidades y escuelas politécnicas en revistas indexadas de 13.777 en el año 2022 a
 16.727 al 2025.</t>
  </si>
  <si>
    <t>Número de artículos publicados por las universidades y escuelas politécnicas en revistas indexadas</t>
  </si>
  <si>
    <t>Registros. Secretaría de Educación Superior, Ciencia, Tecnología e Innovación: Estadísticas de Educación Superior, reporte: artículos publicados.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</si>
  <si>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</si>
  <si>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Incrementar los investigadores por cada mil integrantes de la Población Económicamente Activa de 0,63 en el año 2022 a 0,75 al 2025.</t>
  </si>
  <si>
    <t>Investigadores por cada mil integrantes de la Población Económicamente Activa</t>
  </si>
  <si>
    <t>Registro. Secretaría de Educación Superior Ciencia, Tecnología e Innovación, Senescyt. Registro, Acreditación y Categorización de Investigadores Nacionales y Extranjeros.
 Encuesta. Instituto Nacional de Estadística y Censos, Inec. Encuesta Nacional de Empleo, Desempleo y Subempleo. Anual.</t>
  </si>
  <si>
    <t>2.7 Impulsar la creación artística y las industrias culturales</t>
  </si>
  <si>
    <t>Incrementar el número de obras, proyectos y producciones artísticas y culturales
 con presencia en espacios internacionales, financiados con fondos de fomento no
 reembolsable de la convocatoria de movilidad internacional de 109 en el año 2023
 a 132 al 2025</t>
  </si>
  <si>
    <t>Número de obras, proyectos y producciones artísticas y culturales con presencia en espacios internacionales, financiados con fondos de fomento no reembolsable de la convocatoria de movilidad internacional</t>
  </si>
  <si>
    <t>Registro de Incentivos, Aportes, Financiamiento, Apoyo, Estímulo o Patrocinio, Reembolsable o No Reembolsable, que se generen desde el Estado para el Sector Artístico Cultural. Matriz-reporte: Línea de fomento, convocatoria de movilidad internacional. Ministerio de Cultura y Patrimonio.</t>
  </si>
  <si>
    <t>Ministerio de Cultura y Patrimonio</t>
  </si>
  <si>
    <t>8. TRABAJO DECENTE Y CRECIMIENTO ECONÓMICO</t>
  </si>
  <si>
    <t>8.9 De aquí a 2030, elaborar y poner en práctica políticas encaminadas a promover un turismo sostenible que cree puestos de trabajo y promueva la cultura y los productos locales</t>
  </si>
  <si>
    <t>Incrementar el monto de inversión privada destinada al sector artístico, cultural y
 patrimonial mediante incentivos tributarios culturales de 3,6 millones en el año 2023 a 4,0 millones
 al 2025.</t>
  </si>
  <si>
    <t>Monto de inversión privada destinada al sector artístico, cultural y patrimonial mediante incentivos tributarios culturales</t>
  </si>
  <si>
    <t>Ministerio de Cultura y Patrimonio. Registro de Incentivos, Aportes, Financiamiento, Apoyo, Estímulo o Patrocinio, Reembolsable o No Reembolsable, que se generen desde el Estado para el Sector Artístico Cultural: Deducibilidad de hasta el 150% adicional en la conciliación tributaria.</t>
  </si>
  <si>
    <t>2.8 Garantizar la preparación integral de los atletas de alto rendimiento y reserva deportiva, para alcanzar logros deportivos.</t>
  </si>
  <si>
    <t>Mantener el número de medallas que se obtendrán en el ciclo Olímpico, Paralímpico y Sordolímpico en 148 al 2025.</t>
  </si>
  <si>
    <t>Número de medallas obtenidas en los eventos de Ciclos Olímpico, Paralímpico y Sordolímpico.</t>
  </si>
  <si>
    <t>Registro Administrativo con Potencial Estadístico | Ministerio del Deporte: Registro del Medallero</t>
  </si>
  <si>
    <t>Ministerio del Deporte</t>
  </si>
  <si>
    <t>3.1 Prever, prevenir y controlar, con pertinencia territorial, los fenómenos de violencia y delincuencia que afectan a la ciudadanía y sus derechos, fortaleciendo la convivencia pacífica.</t>
  </si>
  <si>
    <t>Reducir la tasa de homicidios intencionales por cada 100 mil habitantes de 45,11 en el año 2023 a 39,11 al 2025</t>
  </si>
  <si>
    <t>Tasa de Homicidios Intencionales por cada 100.000 habitantes</t>
  </si>
  <si>
    <t>Operación estadística | Dirección Nacional de Investigación de delitos contra la vida, muertes violentas, desapariciones, secuestro y extorsión de la Policía Nacional: “Estadística de Homicidios”. (DINASED)
 Operación estadística | Instituto Nacional de Estadística y Censos: Proyecciones Poblacionales</t>
  </si>
  <si>
    <t>Ministerio del Interior</t>
  </si>
  <si>
    <t>16.1 Reducir significativamente todas las formas de violencia y las correspondientes tasas de mortalidad en todo el mundo</t>
  </si>
  <si>
    <t>3.2 Contrarrestar las economías criminales, fortaleciendo las acciones de investigación, persecución y control de la delincuencia organizada, el narcotráfico, la minería ilegal, el control migratorio, apoyando a la consolidación y sostenibilidad del sistema económico.</t>
  </si>
  <si>
    <t>Aumentar el porcentaje de afectación de las estructuras de delincuencia organizada de 0% en el año 2023 a 85% al 2025.</t>
  </si>
  <si>
    <t>Porcentaje de afectación a las estructuras de delincuencia organizada.</t>
  </si>
  <si>
    <t>Policía Nacional 
 ­ - Dirección General de Investigación 
 ­ - Departamento de Análisis de Información 
 ­ - Departamento de Coordinación Operacional de la DIGIN.</t>
  </si>
  <si>
    <t>16.4 De aquí a 2030, reducir significativamente las corrientes financieras y de armas ilícitas, fortalecer la recuperación y devolución de los activos robados y luchar contra todas las formas de delincuencia organizada</t>
  </si>
  <si>
    <t>3.3 Fortalecer a las instituciones y entidades de la defensa para garantizar la soberanía, integridad territorial y contribuir a la paz y seguridad internacional.</t>
  </si>
  <si>
    <t>Incrementar el porcentaje de ataques armados neutralizados que atenten la soberanía del territorio nacional de 50,00% en el año 2023 a 100% al 2025</t>
  </si>
  <si>
    <t>Porcentaje de ataques armados neutralizados que atenten la soberanía del territorio nacional.</t>
  </si>
  <si>
    <t>Informe del Comando Conjunto de las Fuerzas Armadas al Ministerio de Defensa.</t>
  </si>
  <si>
    <t>Ministerio de Defensa Nacional</t>
  </si>
  <si>
    <t>16.a Fortalecer las instituciones nacionales pertinentes, incluso mediante la cooperación internacional, para crear a todos los niveles, particularmente en los países en desarrollo, la capacidad de prevenir la violencia y combatir el terrorismo y la delincuencia</t>
  </si>
  <si>
    <t>3.4 Fortalecer la acción interinstitucional y el relacionamiento con la sociedad para contribuir a la seguridad integral y al desarrollo nacional.</t>
  </si>
  <si>
    <t>Incrementar la contribución militar en la seguridad integral de 33,64% en el año 2023 a 39,67% al 2025.</t>
  </si>
  <si>
    <t>Contribución Militar en la Seguridad Integral</t>
  </si>
  <si>
    <t>Informe del Comando Conjunto de FFAA e Informe de la Armada del Ecuador</t>
  </si>
  <si>
    <t>Incrementar el número de personas beneficiadas a través del Servicio Cívico Militar Voluntario de 9.657 en el año 2022 a 36.853 al 2025.</t>
  </si>
  <si>
    <t>Número de personas beneficiadas a través del Servicio
  Cívico Militar Voluntario.</t>
  </si>
  <si>
    <t>Reporte administrativo consolidado de resultados emitidos por el Comando Conjunto de las FFAA, que son de carácter reservado</t>
  </si>
  <si>
    <t>3.8 Fortalecer la seguridad de los Centros de Privación de la Libertad y Centros de Adolescentes Infractores y la protección de las personas privadas de la libertad y adolescentes infractores a través de la prevención, control y mantenimiento del orden interno, en el marco del debido proceso y respeto a los derechos humanos.</t>
  </si>
  <si>
    <t>Reducir la tasa de hacinamiento en los Centros de Privación de Libertad de 13,45% en el año 2023 a 5,59% al 2025.</t>
  </si>
  <si>
    <t>Tasa de hacinamiento en los Centros de Privación de Libertad.</t>
  </si>
  <si>
    <t>Servicio Nacional de Atención Integral a Personas Adultas Privadas de la Libertad y a Adolescentes Infractores.
 Operación estadística: Estadísticas de Centros de Privación de la Libertad basada en los registros administrativos de los Centros de
 Privación de Libertad.</t>
  </si>
  <si>
    <t>Servicio Nacional de Atención Integral a Personas Adultas Privadas de la Libertad y a Adolescentes Infractores.</t>
  </si>
  <si>
    <t>16.3 Promover el estado de derecho en los planos nacional e internacional y garantizar la igualdad de acceso a la justicia para todos</t>
  </si>
  <si>
    <t>3.9 Fortalecer los procesos de rehabilitación social y reeducación de adolescentes infractores, garantizando los derechos de las personas privadas de libertad y de adolescentes infractores.</t>
  </si>
  <si>
    <t>Incrementar el porcentaje de Personas Privadas de Libertad (PPL) participantes en al menos un eje de tratamiento de 41,67% en el año 2023 a 44,17% al 2025.</t>
  </si>
  <si>
    <t>Porcentaje de Personas Privadas de Libertad (PPL) participantes en al menos un eje de tratamiento.</t>
  </si>
  <si>
    <t>Servicio Nacional de Atención Integral a Personas Adultas Privadas de la Libertad y a Adolescentes Infractores.
 Registros administrativos de los Centros de
 Privación de Libertad.</t>
  </si>
  <si>
    <t>10. REDUCCIÓN DE LAS DESIGUALDADES</t>
  </si>
  <si>
    <t>10.2 De aquí a 2030, potenciar y promover la inclusión social, económica y política de todas las personas, independientemente de su edad, sexo, discapacidad, raza, etnia, origen, religión o situación económica u otra condición</t>
  </si>
  <si>
    <t>3.10 Impulsar la reducción de riesgo de desastres y atención oportuna a emergencias ante amenazas naturales o antrópicas en todos los sectores y niveles territoriales.</t>
  </si>
  <si>
    <t>Incrementar el índice de identificación del riesgo cantonal de 41,98 en el año 2022 a 59,22 al 2025.</t>
  </si>
  <si>
    <t>Índice de Identificación del Riesgo cantonal (IIRC).</t>
  </si>
  <si>
    <t>SGR - Registro de la gestión de riesgos de desastres de los GAD municipales y metropolitanos.</t>
  </si>
  <si>
    <t>Secretaría Nacional de Gestión de Riesgos</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</si>
  <si>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Sendai para la Reducción del Riesgo de Desastres 2015 2030, la gestión integral de los riesgos de desastre a todos los niveles</t>
  </si>
  <si>
    <t>Incrementar el índice de preparación para casos de desastres cantonal de 32,74% en el año 2022 a 39,80% al 2025.</t>
  </si>
  <si>
    <t>Índice de Preparación para casos de desastres cantonal (IPDC).</t>
  </si>
  <si>
    <t>3.12 Contribuir al fortalecimiento de la ciberseguridad en el sector de las telecomunicaciones.</t>
  </si>
  <si>
    <t>Incrementar el porcentaje de incidentes y/o vulnerabilidades de ciberseguridad gestionadas con los prestadores de servicios de telecomunicaciones de 85,38% en el año 2023 a 95,00% al 2025.</t>
  </si>
  <si>
    <t>Porcentaje de incidentes y/o vulnerabilidades de ciberseguridad gestionadas con los prestadores de servicios de telecomunicaciones</t>
  </si>
  <si>
    <t>Registros Administrativos (Feeds): ARCOTEL - Centro de Respuesta a Incidentes Informáticos del Ecuador (EcuCERT), Información sobre amenazas y vulnerabilidades que proporciona información sobre indicadores de compromiso (IoC), indicadores de ataque (IoA), tácticas, técnicas y procedimientos (TTP) para ataques cibernéticos conocidos.</t>
  </si>
  <si>
    <t>Ministerio de Telecomunicaciones y Sociedad de la Información</t>
  </si>
  <si>
    <t>3.13 Incrementar la efectividad de los mecanismos de promoción y reparación de derechos humanos, mediante el cumplimiento de las obligaciones nacionales e internacionales en esta materia.</t>
  </si>
  <si>
    <t>Reducir la tasa de femicidios por cada 100.000 mujeres de 1,14 en el año 2023 a 0,8 al 2025.</t>
  </si>
  <si>
    <t>Tasa de femicidios por cada 100.000 mujeres</t>
  </si>
  <si>
    <t>1. Comisión Especial de Estadística de Seguridad, Justicia, Crimen y Transparencia.
 Matriz de femicidios generada por el Grupo de Fortalecimiento Estadístico del indicador de Femicidios (antes Subcomisión Técnica de Validación), con base en los registros administrativos de: i). Estadísticas de Homicidios Intencionales del Ministerio del Interior, ii). Sistema Integrado de Actuaciones Fiscales (SIAF- Noticias de delitos) de la Fiscalía General del Estado; y iii). Estadísticas de Producción Judicial del Consejo de la Judicatura.
 2. Proyecciones de población (mujeres) del Instituto Nacional de Estadística y Censos.</t>
  </si>
  <si>
    <t>Ministerio de la Mujer y Derechos Humanos</t>
  </si>
  <si>
    <t>5. IGUALDAD DE GÉNERO</t>
  </si>
  <si>
    <t>5.2 Eliminar todas las formas de violencia contra todas las mujeres y las niñas en los ámbitos público y privado, incluidas la trata y la explotación sexual y otros tipos de explotación</t>
  </si>
  <si>
    <t>3.15 Institucionalizar la transparencia e integridad en la Función Judicial, facilitar el control social y asegurar el óptimo acceso a los servicios de justicia.</t>
  </si>
  <si>
    <t>Mantener la tasa de resolución de 0,87 al 2025</t>
  </si>
  <si>
    <t>Tasa de resolución</t>
  </si>
  <si>
    <t>Registro Administrativo | Sistema Automático de Trámite Judicial Ecuatoriano (SATJE).</t>
  </si>
  <si>
    <t>Consejo de la Judicatura</t>
  </si>
  <si>
    <t>16.6 Crear a todos los niveles instituciones eficaces y transparentes que rindan cuentas</t>
  </si>
  <si>
    <t>Mantener la tasa de congestión de 2,13 al 2025</t>
  </si>
  <si>
    <t>Tasa de congestión</t>
  </si>
  <si>
    <t>Mantener la tasa de pendencia de 1,13 al 2025</t>
  </si>
  <si>
    <t>Tasa de pendencia</t>
  </si>
  <si>
    <t>3.16 Garantizar la prestación gratuita de los servicios defensoriales para el ejercicio de los derechos de la ciudadanía.</t>
  </si>
  <si>
    <t>Incrementar la tasa de defensores públicos por cada 100.000 habitantes de 3,98 en el año 2023 a 4,08 al 2025</t>
  </si>
  <si>
    <t>Tasa de defensores públicos por cada 100.000 habitantes.</t>
  </si>
  <si>
    <t>1. Registros administrativos de la Defensoría Pública, Dirección de Administración del Talento Humano - Distributivo de remuneraciones Defensoría Pública del Ecuador. 2. Proyecciones de población (mujeres) del Instituto Ecuatoriano de Estadística y Censos.</t>
  </si>
  <si>
    <t>Defensoría Pública</t>
  </si>
  <si>
    <t>DESARROLLO ECONÓMICO</t>
  </si>
  <si>
    <t>4. Estimular el sistema económico y de finanzas públicas para dinamizar la inversión y las relaciones comerciales.</t>
  </si>
  <si>
    <t>4.2 Incrementar la apertura comercial con socios estratégicos y con países que constituyan mercados potenciales.</t>
  </si>
  <si>
    <t>Incrementar la participación de exportaciones no tradicionales en las exportaciones no petroleras de 42,73% en el año 2022 a 46,90% al 2025.</t>
  </si>
  <si>
    <t>Participación de Exportaciones No Tradicionales en las Exportaciones No Petroleras</t>
  </si>
  <si>
    <t>Banco Central del Ecuador - Estadísticas de Comercio Internacional de Mercancías / Información Estadística Mensual / Sector Externo / Cuadro 3.1.2 y 3.1.3.</t>
  </si>
  <si>
    <t>Ministerio de Producción, Comercio Exterior, Inversiones y Pesca</t>
  </si>
  <si>
    <t>17. ALIANZAS PARA LOGRAR LOS OBJETIVOS</t>
  </si>
  <si>
    <t>17.11 Aumentar significativamente las exportaciones de los países en desarrollo, en particular con miras a duplicar la participación de los países menos adelantados en las exportaciones mundiales de aquí a 2020</t>
  </si>
  <si>
    <t>Incrementar las exportaciones de alta, media, baja intensidad tecnológica per cápita de 54,78 en el año 2023 a 55,09 al 2025.</t>
  </si>
  <si>
    <t>Exportaciones de alta, media y baja intensidad tecnológica per cápita</t>
  </si>
  <si>
    <t>Banco Central del Ecuador: 
 Información Estadística Mensual (IEM) / Estadísticas de Comercio Internacional de Mercancías / 3.1.10 Exportaciones según Intensidad Tecnológica Incorporada
 Instituto Nacional de Estadística y Censos: Proyecciones de Población de la República del Ecuador</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</si>
  <si>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</si>
  <si>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4.3 Generar un clima adecuado de negocios para la atracción y mantenimiento de inversiones</t>
  </si>
  <si>
    <t>Incrementar la Inversión Privada de USD 2.317,88 millones en el año 2022 a USD 2.423,89 millones al año 2025.</t>
  </si>
  <si>
    <t>Inversión Privada</t>
  </si>
  <si>
    <t>1. Superintendencia de Compañías, Valores y Seguros (SCVS)
 - Reportes de la página web
 2. Banco Central del ecuador (BCE)
 - Información Económica y Estadística / Sección Sector Externo / Inversión Extranjera Directa</t>
  </si>
  <si>
    <t>17.5 Adoptar y aplicar sistemas de promoción de las inversiones en favor de los países menos adelantados</t>
  </si>
  <si>
    <t>Incrementar la inversión extranjera directa de USD 845,05 millones en el año 2022 a USD 846,10 millones al año 2025.</t>
  </si>
  <si>
    <t>Inversión Extranjera Directa</t>
  </si>
  <si>
    <t>Banco Central del Ecuador (BCE) 
 Información Económica y Estadística / Sección Sector Externo / Inversión Extranjera Directa</t>
  </si>
  <si>
    <t>4.5 Incluir progresivamente criterios de sostenibilidad en los procesos de compras públicas en Ecuador</t>
  </si>
  <si>
    <t>Incrementar el grado de implementación de planes de acción y políticas de compras públicas sostenibles de 14,00 puntos en el año 2023 a 26,00 puntos al 2025.</t>
  </si>
  <si>
    <t>Grado de implementación de planes de acción y políticas de compras públicas sostenibles (CPS).</t>
  </si>
  <si>
    <t>Fuente primaria | SERCOP - Sistema Oficial de Contratación Pública del Ecuador (SOCE) que genera la estadística de contratación pública.
 Otras fuentes primarias y secundarias | SERCOP - Documentos de gestión de áreas del SERCOP.</t>
  </si>
  <si>
    <t>Servicio Nacional de Contratación Pública</t>
  </si>
  <si>
    <t>12. PRODUCCIÓN Y CONSUMO RESPONSABLES</t>
  </si>
  <si>
    <t>12.7 Promover prácticas de adquisición pública que sean sostenibles, de conformidad con las políticas y prioridades nacionales</t>
  </si>
  <si>
    <t>4.6 Fortalecer un sistema tributario de forma progresiva, equitativa y eficiente.</t>
  </si>
  <si>
    <t>Incrementar la proporción del Presupuesto General del Estado financiado por ingresos tributarios internos de 32,37% en el año 2022 a 34,16% al 2025.</t>
  </si>
  <si>
    <t>Proporción del Presupuesto General del Estado (PGE) financiado por ingresos tributarios internos</t>
  </si>
  <si>
    <t>Registros administrativos | Ministerio de Economía y Finanzas - Información presupuestaria consolidada de Ingresos.</t>
  </si>
  <si>
    <t>Ministerio de Economía y Finanzas</t>
  </si>
  <si>
    <t>17.1 Fortalecer la movilización de recursos internos, incluso mediante la prestación de apoyo internacional a los países en desarrollo, con el fin de mejorar la capacidad nacional para recaudar ingresos fiscales y de otra índole</t>
  </si>
  <si>
    <t>4.7 Fortalecer un sistema de finanzas públicas eficiente y sostenible.</t>
  </si>
  <si>
    <t>Mantener la deuda pública y otras obligaciones de pago del Sector Público No Financiero (consolidada) como porcentaje del Producto Interno Bruto (PIB) bajo el 57% al año 2025.</t>
  </si>
  <si>
    <t>Deuda pública y otras obligaciones de pago del Sector Público No Financiero (consolidada) como porcentaje del Producto Interno Bruto (PIB).</t>
  </si>
  <si>
    <t>Estadística basada en registros administrativos | Ministerio de Economía y Finanzas - Estadísticas de Deuda Pública del Sector Público.
 Síntesis | Banco Central del Ecuador - Cuentas Nacionales Trimestrales</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</si>
  <si>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</si>
  <si>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4.8 Fortalecer la dolarización, consolidar el acceso a financiamiento y promover la regulación financiera.</t>
  </si>
  <si>
    <t>Mantener el porcentaje promedio anual de cobertura de los pasivos del primer sistema de balance Banco Central del Ecuador (BCE) con las Reservas Internacionales (RI) de 100% al 2025.</t>
  </si>
  <si>
    <t>Porcentaje promedio anual de cobertura de los pasivos del primer sistema de balance Banco Central del Ecuador (BCE) con las Reservas Internacionales (RI)</t>
  </si>
  <si>
    <t>Banco Central del Ecuador - Información Estadística Mensual</t>
  </si>
  <si>
    <t>Banco Central del Ecuador</t>
  </si>
  <si>
    <t>17.13 Aumentar la estabilidad macroeconómica mundial, incluso mediante la coordinación y coherencia de las políticas</t>
  </si>
  <si>
    <t>Incrementar el monto de colocación de crédito de las entidades financieras públicas de USD 6.205,62 millones en el año 2022 a USD 7.375,10 millones al 2025</t>
  </si>
  <si>
    <t>Monto de Colocación de Crédito de las entidades financieras públicas</t>
  </si>
  <si>
    <t>Registros Administrativos | BIESS, CFN, BANECUADOR, BDE, CONAFIPS - Reportes Anexo Colocación de crédito.</t>
  </si>
  <si>
    <t>8.10 Fortalecer la capacidad de las instituciones financieras nacionales para fomentar y ampliar el acceso a los servicios bancarios, financieros y de seguros para todos</t>
  </si>
  <si>
    <t>4.9 Establecer el entorno normativo e institucional para atraer, facilitar, estructurar, concretar y proteger las inversiones en Asociaciones Público-Privadas.</t>
  </si>
  <si>
    <t>Incrementar la calificación del Ecuador en el índice regional infrascopio de 48,66% en el año 2022 a 51,70% al 2025.</t>
  </si>
  <si>
    <t>Índice Nacional del Entorno para Asociaciones Público-Privadas (INEAPP)</t>
  </si>
  <si>
    <t>Registro Oficial – Leyes, reglamentos, guías, normativas secundarias.
 Otras fuentes primarias y secundarias oficiales – SIPP y otras instituciones Gubernamentales.</t>
  </si>
  <si>
    <t>Secretaría de Inversiones Público-Privadas</t>
  </si>
  <si>
    <t>17.17 Fomentar y promover la constitución de alianzas eficaces en las esferas pública, público-privada y de la sociedad civil, aprovechando la experiencia y las estrategias de obtención de recursos de las alianzas</t>
  </si>
  <si>
    <t>5. Fomentar de manera sustentable la producción mejorando los niveles de productividad.</t>
  </si>
  <si>
    <t>5.1 Incrementar la oferta del sector agropecuario para satisfacer la demanda nacional e internacional de productos tradicionales y no tradicionales de calidad.</t>
  </si>
  <si>
    <t>Incrementar el número de mujeres rurales de la AFC que se desempeñan como promotoras de sistemas de producción sustentable y sostenible de 1.652 en el año 2023 a 2.852 al 2025</t>
  </si>
  <si>
    <t>Mujeres rurales de la Agricultura Familiar Campesina (AFC) que se desempeñan como promotoras de sistemas de producción sustentable y sostenible</t>
  </si>
  <si>
    <t>Ministerio de Agricultura y Ganadería (MAG): Reportes de cumplimiento de indicadores de la Estrategia Nacional
 Agropecuaria para la Mujer Rural - ENAMR</t>
  </si>
  <si>
    <t>Ministerio de Agricultura y Ganadería</t>
  </si>
  <si>
    <t>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t>
  </si>
  <si>
    <t>Incrementar el rendimiento de la productividad agrícola nacional de 129,97 en el año 2022 a 131,04 al 2025</t>
  </si>
  <si>
    <t>Índice de productividad agrícola</t>
  </si>
  <si>
    <t>Encuesta de Superficie y Producción Agropecuaria Continua (ESPAC).
 Instituto Nacional de Estadística y Censos (INEC).
 Operativos de Rendimientos Objetivos (ORO); Ministerio de Agricultura y Ganadería (MAG).
 Manual del investigador. - levantamiento de información para el cálculo de rendimientos objetivos del Ministerio de Agricultura y Ganadería (MAG).
 Proyecto Nacional de Incentivos Productivos para el Sector Agrícola.</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</si>
  <si>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</si>
  <si>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Incrementar el porcentaje de productores asociados, registrados como Agricultura Familiar Campesina que se vinculan a sistemas de comercialización de 33,7% en el año 2023 a 45,7% al 2025.</t>
  </si>
  <si>
    <t>Porcentaje de productores asociados, registrados como Agricultura Familiar Campesina que se vinculan a sistemas de comercialización.</t>
  </si>
  <si>
    <t>Ministerio de Agricultura y Ganadería (MAG)-Subsecretaría de Agricultura Familiar Campesina – SIRUS – Sistema Informático de Registro de Usuarios de la AFC.</t>
  </si>
  <si>
    <t>Incrementar la tasa de variación de las exportaciones agropecuarias y agroindustriales de 1,54% en el año 2022 a 12,04% al 2025.</t>
  </si>
  <si>
    <t>Tasa de variación de las exportaciones agropecuarias y agroindustriales</t>
  </si>
  <si>
    <t>Banco Central del Ecuador, Estadísticas de Comercio Exterior (base de datos de comercio exterior)</t>
  </si>
  <si>
    <t>5.2 Fortalecer los sistemas agroalimentarios y prácticas innovadoras que propendan a la sostenibilidad ambiental.</t>
  </si>
  <si>
    <t>Incrementar el número de Escuelas de Fortalecimiento Productivo Pecuario establecidas de 97 en el año 2023 a 281 al 2025</t>
  </si>
  <si>
    <t>Número de Escuelas de Fortalecimiento Productivo Pecuario (EFPP)</t>
  </si>
  <si>
    <t>Ministerio Agricultura y Ganadería/Gestiones Distritales MAG / Proyecto Nacional de Reconversión y Sostenibilidad Ganadera</t>
  </si>
  <si>
    <t>Incrementar el porcentaje de cobertura con riego tecnificado parcelario de pequeños y medianos productores de 18,19% en el año 2022 a 21,31% al 2025.</t>
  </si>
  <si>
    <t>Porcentaje de cobertura con riego tecnificado parcelario de pequeños y medianos productores</t>
  </si>
  <si>
    <t>MAG. Subsecretaría de Irrigación Parcelaria Tecnificada:
 • Informe de ejecución de metas de hectáreas intervenidas con riego parcelario tecnificado. 
 CONGOPE:
 • Informe de ejecución de metas de hectáreas intervenidas con riego parcelario tecnificado.</t>
  </si>
  <si>
    <t>6. AGUA LIMPIA Y SANEAMIENTO</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</si>
  <si>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</si>
  <si>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5.3 Incrementar la productividad, desarrollo y la diversificación de la producción acuícola y pesquera, incentivando el uso de tecnologías modernas y limpias.</t>
  </si>
  <si>
    <t>Incrementar el VAB Pesca y Acuicultura sobre VAB ramas primarias de 16,86% en el año 2022 a 18,38% al 2025.</t>
  </si>
  <si>
    <t>VAB Pesca y Acuicultura sobre VAB ramas primarias</t>
  </si>
  <si>
    <t>Banco Central del Ecuador (BCE)- Boletín de Cuentas Nacionales Trimestrales</t>
  </si>
  <si>
    <t>5.4 Posicionar al destino Ecuador en el mercado nacional e internacional en función del desarrollo equilibrado de la oferta turística, generación de alianzas estratégicas y la gestión integral del territorio.</t>
  </si>
  <si>
    <t>Incrementar el ingreso de divisas por concepto de turismo receptor de USD 1.802,63 millones en el año 2022 a USD 2.434,00 millones al 2025.</t>
  </si>
  <si>
    <t>Ingreso de divisas por concepto de turismo receptor</t>
  </si>
  <si>
    <t>Banco Central del Ecuador – BCE:
 Estadísticas de la Balanza de Pagos.
 Estadísticas de Servicios.</t>
  </si>
  <si>
    <t>Ministerio de Turismo</t>
  </si>
  <si>
    <t>Incrementar el número de entradas de visitantes no residentes al Ecuador de 1,2 millones en el año 2022 a 2,0 millones al 2025.</t>
  </si>
  <si>
    <t>Número de entradas de visitantes no residentes al Ecuador</t>
  </si>
  <si>
    <t>Registros de entrada y salidas internacionales – INEC
 Movimientos migratorios provisionales – Ministerio de Gobierno</t>
  </si>
  <si>
    <t>Incrementar la población con empleo en las principales actividades turísticas de 533.289 en el año 2022 a 550.000 al 2025</t>
  </si>
  <si>
    <t>Población con empleo en las principales actividades turísticas</t>
  </si>
  <si>
    <t>Instituto Nacional de Estadística y Censos (INEC). Encuesta Nacional de Empleo, Desempleo y Subempleo (ENEMDU)</t>
  </si>
  <si>
    <t>5.5 Fomentar la productividad, competitividad, comercialización, industrialización y generación de valor agregado en el sector agroindustrial, industrial y manufacturero a nivel nacional.</t>
  </si>
  <si>
    <t>Incrementar el VAB manufacturero sobre VAB ramas primarias de 1,72 en el año 2022 a 1,73 al 2025.</t>
  </si>
  <si>
    <t>VAB manufacturero sobre VAB ramas primarias</t>
  </si>
  <si>
    <t>Banco Central del Ecuador (BCE)- Boletín de Cuentas Nacionales Trimestrales.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</si>
  <si>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</si>
  <si>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Incrementar el valor agregado bruto de la manufactura per cápita de USD 856,04 en el año 2022 a USD 954,72 al 2025.</t>
  </si>
  <si>
    <t>Valor agregado bruto de la manufactura per cápita</t>
  </si>
  <si>
    <t>6. Incentivar la generación de empleo digno.</t>
  </si>
  <si>
    <t>6.1 Fomentar las oportunidades de empleo digno de manera inclusiva garantizando el cumplimiento de derechos laborales.</t>
  </si>
  <si>
    <t>Aumentar la tasa de empleo adecuado (15 años y más) de 34,41% en el año 2022 a 39,09% al 2025.</t>
  </si>
  <si>
    <t>Tasa de empleo adecuado (15 y más años)</t>
  </si>
  <si>
    <t>Ministerio del Trabajo</t>
  </si>
  <si>
    <t>8.5 De aquí a 2030, lograr el empleo pleno y productivo y el trabajo decente para todas las mujeres y los hombres, incluidos los jóvenes y las personas con discapacidad, así como la igualdad de remuneración por trabajo de igual valor</t>
  </si>
  <si>
    <t>Reducir la tasa de desempleo de 4,35% en el año 2022 a 3,73% al 2025.</t>
  </si>
  <si>
    <t>Tasa de desempleo</t>
  </si>
  <si>
    <t>Reducir el trabajo infantil (5 a 14 años) de 5,78% en el año 2022 a 4,90% al 2025.</t>
  </si>
  <si>
    <t>Trabajo infantil (5 a 14 años)</t>
  </si>
  <si>
    <t>Instituto Nacional de Estadística y Censos (INEC). Encuesta Nacional de Empleo, Desempleo y Subempleo Acumulada (ENEMDU)</t>
  </si>
  <si>
    <t>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t>
  </si>
  <si>
    <t>6.4 Desarrollar las capacidades de los jóvenes de 18 a 29 años para promover su inserción laboral.</t>
  </si>
  <si>
    <t>Reducir la tasa de desempleo juvenil (18 a 29 años) de 9,29% en el año 2022 a 8,00% al 2025.</t>
  </si>
  <si>
    <t>Tasa de desempleo juvenil (18 a 29 años)</t>
  </si>
  <si>
    <t>8.6 De aquí a 2020, reducir considerablemente la proporción de jóvenes que no están empleados y no cursan estudios ni reciben capacitación</t>
  </si>
  <si>
    <t>6.5 Garantizar la igualdad de remuneración y/o retribución económica entre hombres y mujeres por un trabajo de igual valor.</t>
  </si>
  <si>
    <t>Reducir la brecha de empleo adecuado entre hombres y mujeres (15 y más años de edad) de 32,53% en el año 2022 a 28,80% al 2025.</t>
  </si>
  <si>
    <t>Brecha de empleo adecuado entre hombres y mujeres (15 y más años de edad)</t>
  </si>
  <si>
    <t>Reducir la brecha salarial entre hombres y mujeres de 19,23% en el año 2022 a 18,17% al 2025.</t>
  </si>
  <si>
    <t>Brecha salarial entre hombres y mujeres</t>
  </si>
  <si>
    <t>INFRAESTRUCTURA, ENERGÍA Y MEDIO AMBIENTE</t>
  </si>
  <si>
    <t>7. Precautelar el uso responsable de los recursos naturales con un entorno ambientalmente sostenible</t>
  </si>
  <si>
    <t>7.1 Garantizar la sostenibilidad en el continuo abastecimiento de energía eléctrica en el Ecuador, con el aprovechamiento óptimo de los recursos naturales con los que cuenta el país; y, propender el uso racional y eficiente de la energía eléctrica por parte de los consumidores.</t>
  </si>
  <si>
    <t>Incrementar la capacidad instalada de nueva generación eléctrica de 7.154,57 MW en el año 2022 a 8.584,38 MW al 2025.</t>
  </si>
  <si>
    <t>Capacidad instalada de nueva generación eléctrica.</t>
  </si>
  <si>
    <t>Registros administrativos | Agencia de Regulación y Control de Energía y Recursos Naturales No Renovables</t>
  </si>
  <si>
    <t>Ministerio de Energía y Minas</t>
  </si>
  <si>
    <t>7. ENERGÍA ASEQUIBLE Y NO CONTAMINANTE</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</si>
  <si>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</si>
  <si>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Reducir las pérdidas de energía eléctrica en los sistemas de distribución de 13,25% en el año 2022 a 13,22% al 2025.</t>
  </si>
  <si>
    <t>Porcentaje de pérdidas de energía eléctrica en los sistemas de distribución.</t>
  </si>
  <si>
    <t>Registros Administrativos | Agencia de Regulación y Control de Energía y Recursos Naturales No Renovables – ARCERNNR - Estadística del Sector Eléctrico Ecuatoriano</t>
  </si>
  <si>
    <t>7.3 De aquí a 2030, duplicar la tasa mundial de mejora de la eficiencia energética</t>
  </si>
  <si>
    <t>Incrementar la potencia instalada en subestaciones de distribución para atender el crecimiento de la demanda de energía eléctrica del país de 6.958,35 MVA en el año 2023 a 7.098,21 MVA al 2025.</t>
  </si>
  <si>
    <t>Potencia instalada para atender el crecimiento de la demanda de energía eléctrica del país.</t>
  </si>
  <si>
    <t>Fuente de datos primaria | Agencia de Regulación y Control de Energía y Recursos Naturales No Renovables – ARCERNNR - Informe de Capacidad Instalada en subestaciones de Empresas Eléctricas de Distribución.</t>
  </si>
  <si>
    <t>7.2 Garantizar el manejo eficiente de los recursos naturales no renovables, a través del uso de tecnologías sostenibles, que permitan optimizar la producción nacional de hidrocarburos, y demás actividades de la cadena de valor del sector, con responsabilidad social y ambiental.</t>
  </si>
  <si>
    <t>Incrementar el ahorro de combustibles en Barriles Equivalentes de Petróleo (BEP) por la Optimización de Generación Eléctrica y Eficiencia Energética en el Sector de Hidrocarburos de 32,6 millones en el año 2023 a 41,5 millones al 2025.</t>
  </si>
  <si>
    <t>Ahorro de combustibles en Barriles Equivalentes de Petróleo (BEP) por la Optimización de Generación Eléctrica y Eficiencia Energética en el Sector de Hidrocarburos</t>
  </si>
  <si>
    <t>Fuente primaria | EP PETROECUADOR - Business Intelligence. Sistema de Gestión de Indicadores de Eficiencia Energética (SGI-EE)</t>
  </si>
  <si>
    <t>Incrementar el volumen de producción de hidrocarburos de 478.824,46 BEPD en el año 2023 a 550.033,60 BEPD al 2025.</t>
  </si>
  <si>
    <t>Volumen promedio de producción diaria de hidrocarburos</t>
  </si>
  <si>
    <t>Registros administrativos | Agencia de Regulación y de Control de Energía y Recursos Naturales No Renovables. ARCERNNR</t>
  </si>
  <si>
    <t>Incrementar las remediaciones de fuentes de contaminación de la industria hidrocarburífera ejecutadas por el Operador Estatal responsable y avaladas por la Autoridad Ambiental y del Recurso Hídrico Nacional de 1.846 en el año 2023 a 2.105 al 2025</t>
  </si>
  <si>
    <t>Fuentes de contaminación de la industria hidrocarburífera remediadas por el operador estatal responsable y avaladas por la Autoridad Ambiental y del Recurso Hídrico Nacional.</t>
  </si>
  <si>
    <t>EP Petroecuador. Registro administrativo: Inventario de fuentes de contaminación a ser eliminadas. 
 Ministerio de Ambiente, Agua y Transición Ecológica: Registro administrativo: fuentes de contaminación de la industria hidrocarburífera avaladas .</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</si>
  <si>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</si>
  <si>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7.3 Fortalecer el desarrollo responsable del sector minero a través de estrategias integrales que involucren la sostenibilidad ambiental y social e impulsen el crecimiento económico del país.</t>
  </si>
  <si>
    <t>Incrementar la recaudación tributaria del sector minero de USD 202 millones en el año 2022 a USD 248 millones al 2025.</t>
  </si>
  <si>
    <t>Recaudación tributaria del sector minero</t>
  </si>
  <si>
    <t>Registros Administrativos | Servicios de Rentas Internas - Estadísticas de Recaudación</t>
  </si>
  <si>
    <t>Incrementar las exportaciones mineras de USD 2.775 millones en el año 2022 a USD 3.515 millones al 2025</t>
  </si>
  <si>
    <t>Exportaciones de productos mineros</t>
  </si>
  <si>
    <t>Síntesis | Banco Central del Ecuador – 
 Estadísticas de Comercio Internacional de Mercancías</t>
  </si>
  <si>
    <t>7.4 Conservar y restaurar los recursos naturales renovables terrestres y marinos, fomentando modelos de desarrollo sostenibles, bajos en emisiones y resilientes a los efectos adversos del cambio climático.</t>
  </si>
  <si>
    <t>Incrementar los residuos y/o desechos recuperados en el marco de la aplicación de la política de responsabilidad extendida del productor de 44,06% en el año 2022 a 56,06% al 2025.</t>
  </si>
  <si>
    <t>Residuos y/o desechos recuperados en el marco de la aplicación de la política de responsabilidad extendida del productor.</t>
  </si>
  <si>
    <t>Ministerio del Ambiente, Agua y Transición Ecológica del Ecuador (MAATE), Estadística de Calidad Ambiental – Base REP. 2020-2022.</t>
  </si>
  <si>
    <t>Ministerio del Ambiente, Agua y Transición Ecológica</t>
  </si>
  <si>
    <t>12.5 De aquí a 2030, reducir considerablemente la generación de desechos mediante actividades de prevención, reducción, reciclado y reutilización</t>
  </si>
  <si>
    <t>Mantener la proporción de territorio nacional bajo conservación o manejo ambiental de 22,16% al 2025.</t>
  </si>
  <si>
    <t>Proporción de territorio nacional bajo conservación o manejo ambiental</t>
  </si>
  <si>
    <t>Ministerio del Ambiente, Agua y Transición Ecológica. Subsecretaría de Patrimonio Natural. Insumos cartográficos: 
 • SNAP, información del Patrimonio de Áreas Protegidas del Ecuador a escala 1:250.000.
 • Bosques y Vegetación Protectora (BVP) información de Patrimonio Forestal del Estado a escala 1:50.000.
 • Bosque Nativo, páramo y otras formaciones vegetales nativas del país (PSB) información del Programa Socio Bosque a escala 1:50.000.
 • Manglar (MNG), información de la cobertura de manglar a escala 1:100.000.
 • Superficie territorial nacional.</t>
  </si>
  <si>
    <t>15. VIDA DE ECOSISTEMAS TERRESTRES</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</si>
  <si>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</si>
  <si>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Reducir la vulnerabilidad al cambio climático en función de la capacidad adaptativa de 82,98% en el año 2023 a 82,81% al 2025.</t>
  </si>
  <si>
    <t>Vulnerabilidad al cambio climático en función de la capacidad de adaptación</t>
  </si>
  <si>
    <t>Ministerio del Ambiente, Agua y Transición Ecológica. Estadística de Cambio Climático</t>
  </si>
  <si>
    <t>13. ACCIÓN POR EL CLIMA</t>
  </si>
  <si>
    <t>13.1 Fortalecer la resiliencia y la capacidad de adaptación a los riesgos relacionados con el clima y los desastres naturales en todos los países</t>
  </si>
  <si>
    <t>7.6 Fortalecer la resiliencia de las infraestructuras para garantizar la seguridad de los usuarios ante riesgos y peligros.</t>
  </si>
  <si>
    <t>Incrementar el índice de Inversión en la Reducción de Riesgo cantonal de 42,47 en el año 2022 a 51,77 al 2025</t>
  </si>
  <si>
    <t>Índice de Inversión en la Reducción de Riesgo cantonal (IIRRC).</t>
  </si>
  <si>
    <t>7.7 Promover la gestión integral e integrada del recurso hídrico y su conservación, fomentando el derecho humano al agua potable en cantidad y calidad, y su saneamiento; así como, el riego y drenaje en un entorno adaptativo a los efectos del cambio climático.</t>
  </si>
  <si>
    <t>Incrementar la superficie potencial de riego y drenaje con viabilidad técnica de 9.402,81 ha en el año 2023 a 13.402,81 ha al 2025.</t>
  </si>
  <si>
    <t>Superficie potencial de riego y drenaje con viabilidad técnica</t>
  </si>
  <si>
    <t>Ministerio del Ambiente, Agua y Transición Ecológica. 
 Base de datos de proyectos de riego y drenaje con viabilidad técnica de la Subsecretaría de Agua Potable, Saneamiento, Riego y Drenaje.</t>
  </si>
  <si>
    <t>Incrementar el territorio nacional bajo garantías preventivas y mecanismos de protección del recurso hídrico de 264.039,89 ha en el año 2023 a 275.000,00 ha al 2025.</t>
  </si>
  <si>
    <t>Territorio nacional bajo garantías preventivas y mecanismos de protección del recurso hídrico</t>
  </si>
  <si>
    <t>Ministerio del Ambiente, Agua y Transición Ecológica. Estadísticas del Recurso Hídrico</t>
  </si>
  <si>
    <t>6.6 De aquí a 2020, proteger y restablecer los ecosistemas relacionados con el agua, incluidos los bosques, las montañas, los humedales, los ríos, los acuíferos y los lagos</t>
  </si>
  <si>
    <t>Incrementar la población con acceso a agua apta para consumo humano de 3.017.778 en el año 2023 a 4.007.994 al 2025.</t>
  </si>
  <si>
    <t>Población beneficiada de agua apta para consumo humano en proyectos concluidos</t>
  </si>
  <si>
    <t>Ministerio del Ambiente, Agua y Transición Ecológica. Estadística de Agua Potable, Saneamiento, Riego y Drenaje.</t>
  </si>
  <si>
    <t>6.1 De aquí a 2030, lograr el acceso universal y equitativo al agua potable a un precio asequible para todos</t>
  </si>
  <si>
    <t>8. Impulsar la conectividad como fuente de desarrollo y crecimiento económico.</t>
  </si>
  <si>
    <t>8.1 Mejorar la conectividad digital y el acceso a nuevas tecnologías para la población.</t>
  </si>
  <si>
    <t>Incrementar el porcentaje de cobertura poblacional con tecnología 4G de 78,08% en el año 2022 a 80,00% al 2025.</t>
  </si>
  <si>
    <t>Porcentaje de cobertura poblacional con tecnología 4G</t>
  </si>
  <si>
    <t>Archivo geográfico (shapefile): Agencia de Regulación y Control de las Telecomunicaciones – ARCOTEL – Cobertura SMA 4G reportado por los operadores del Servicio Móvil Avanzado
 Base de Datos Alfanumérica de Población: Instituto Nacional de Estadística y Censos - Censo de Población y Vivienda. 
 Cartografía Censal: Instituto Nacional de Estadística y Censos - Base de Datos Geográfica de Sectores Amanzanados y Dispersos. 
 Archivo Geográfico (Shapefile): Consejo Nacional de Límites (CONALI) - Organización Territorial del Estado.</t>
  </si>
  <si>
    <t>Incrementar el porcentaje de parroquias rurales y cabeceras cantonales con presencia del servicio de internet fijo a través de enlaces de fibra óptica de 75,82% en el año 2022 a 86,79% al 2025.</t>
  </si>
  <si>
    <t>Porcentaje de parroquias rurales y cabeceras cantonales con presencia del servicio de internet fijo a través de enlaces de fibra óptica</t>
  </si>
  <si>
    <t>Registros administrativos: Agencia de Regulación y Control de las Telecomunicaciones (ARCOTEL) - Reportes trimestrales de cuentas de internet fijo del Sistema de Información y Estadística de los Servicios de Telecomunicaciones (SIETEL).
 Instituto Nacional de Estadística y Censos - División Político Administrativo (DPA)</t>
  </si>
  <si>
    <t>8.2 Optimizar las infraestructuras construidas, capacidades instaladas y de gestión del transporte multimodal, para una movilización nacional e internacional de personas, bienes y mercancías de manera sostenible, oportuna y segura.</t>
  </si>
  <si>
    <t>Reducir la tasa de mortalidad por accidentes de tránsito in situ, de 13,37 en el 2023 a 12,66 para el 2025 por cada 100.000 habitantes.</t>
  </si>
  <si>
    <t>Tasa de mortalidad por accidentes de tránsito (por cada 100.000 habitantes) in situ</t>
  </si>
  <si>
    <t>Base de datos/Agencia Nacional de Tránsito (ANT)/ Base de datos de los entes de tránsito a nivel nacional.
 Base de datos/Instituto Nacional de Estadística y Censos (INEC)/Proyección Poblacional.</t>
  </si>
  <si>
    <t>Ministerio de Transporte y Obras Públicas</t>
  </si>
  <si>
    <t>3.6 De aquí a 2020, reducir a la mitad el número de muertes y lesiones causadas por accidentes de tráfico en el mundo</t>
  </si>
  <si>
    <t>Mantener la tasa de accidentes en la operación de transporte aéreo comercial de cero accidentes al 2025.</t>
  </si>
  <si>
    <t>Tasa de accidentes en la operación de transporte aéreo comercial</t>
  </si>
  <si>
    <t>1.- Boletín Estadístico de Tráfico Aéreo elaborado por la Dirección de Transporte Aéreo y Regulaciones de la Dirección General de Aviación Civil – DGAC. 
 2.- Registro manual administrativo de accidentes de la Junta Investigadora de Accidentes – JIA.</t>
  </si>
  <si>
    <t>Incrementar el mantenimiento de la Red Vial estatal con modelo de gestión sostenible de 24,60% en el 2023 a 26,90% al 2025.</t>
  </si>
  <si>
    <t>Mantenimiento de la Red Vial Estatal con modelo de gestión sostenible</t>
  </si>
  <si>
    <t>MTOP, Subsecretaría de Delegaciones de los Servicios del Transporte y Obras Públicas: RVE concesionada, delegada, APP. 
 MTOP, Subsecretaría de Infraestructura del Transporte: MPR y Total RVE.</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</si>
  <si>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</si>
  <si>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Incrementar el porcentaje de kilómetros en Buen Estado de la Red Vial Estatal de 42,29% en el año 2023 a 44,30% al 2025.</t>
  </si>
  <si>
    <t>Porcentaje de kilómetros en Buen Estado de la Red Vial Estatal</t>
  </si>
  <si>
    <t>Levantamiento de información y reporte del Estado de la Red Vial Estatal emitidos por las Direcciones Distritales que conforman el MTOP.
 - Reporte mensual con información levantada en Geoportal, del Estado de la Red Vial Estatal, emitido desde la Dirección Nacional de Conservación de la Infraestructura del Transporte</t>
  </si>
  <si>
    <t>INSTITUCIONAL</t>
  </si>
  <si>
    <t>9. Propender la construcción de un Estado eficiente, transparente orientado al bienestar social.</t>
  </si>
  <si>
    <t>9.1 Fomentar la participación ciudadana con enfoques de igualdad, en todos los niveles de gobierno y funciones del Estado, que permita realizar el monitoreo y evaluación de la gestión pública, fortaleciendo la rendición de cuentas.</t>
  </si>
  <si>
    <t>Incrementar el número de procesos de formación, capacitación, promoción y apoyo técnico a los espacios, mecanismos e instancias de Participación Ciudadana de 1.020 en el año 2023 a 2.111 al 2025</t>
  </si>
  <si>
    <t>Número de procesos de formación, capacitación, promoción y apoyo técnico a los espacios, mecanismos e instancias de participación ciudadana</t>
  </si>
  <si>
    <t>Registros administrativos institucionales | Matriz de seguimiento y Reportes de Informes (Escuelas, Capacitaciones y Talleres).</t>
  </si>
  <si>
    <t>Consejo de Participación Ciudadana y Control Social</t>
  </si>
  <si>
    <t>16.7 Garantizar la adopción en todos los niveles de decisiones inclusivas, participativas y representativas que respondan a las necesidades</t>
  </si>
  <si>
    <t>9.2 Impulsar el Gobierno Abierto que propicie la transparencia y el acceso de información oportuna y cercana a la ciudadanía.</t>
  </si>
  <si>
    <t>Incrementar el porcentaje de instituciones que llevan a cabo el proceso de rendición de cuentas de 81,37% en el año 2022 a 82,12% al 2025.</t>
  </si>
  <si>
    <t>Porcentaje de instituciones que llevan a cabo el proceso de rendición de cuentas</t>
  </si>
  <si>
    <t>Registros administrativos institucionales | Sistema Nacional de rendición de Cuentas, Catastros de instancias rectoras de la institucionalidad del Estado y de las autoridades de elección popular.</t>
  </si>
  <si>
    <t>Incrementar el porcentaje de autoridades de elección popular que llevan a cabo el proceso de rendición de cuentas de 63,20% en el 2022 a 63,95% al 2025.</t>
  </si>
  <si>
    <t>Porcentaje de autoridades de elección popular que llevan a cabo el proceso de rendición de cuentas</t>
  </si>
  <si>
    <t>9.3 Fomentar buenas prácticas regulatorias y la simplificación normativa y administrativa que promueva la innovación de la gestión pública.</t>
  </si>
  <si>
    <t>Aumentar el índice de Implementación de la Mejora Regulatoria en el Estado para optimizar la calidad de vida de los ciudadanos, el clima de negocios y la competitividad de 39,60% en el año 2023 a 41,60% al 2025</t>
  </si>
  <si>
    <t>Índice de Implementación de la Mejora Regulatoria</t>
  </si>
  <si>
    <t>Registro administrativo con potencial estadístico | Presidencia de la República: Registro del Cuestionario de Implementación de mejora regulatoria realizado a instituciones de la Función Ejecutiva con facultades de regulación y control</t>
  </si>
  <si>
    <t>Presidencia de la República</t>
  </si>
  <si>
    <t>Incrementar el porcentaje de entidades públicas que implementan el modelo de Gobierno Abierto de 40,00% en el año 2023 a 52,27% al 2025.</t>
  </si>
  <si>
    <t>Porcentaje de entidades públicas que implementan el modelo de Gobierno Abierto</t>
  </si>
  <si>
    <t>Registro administrativo con potencial estadístico | Presidencia de la República: Registro del Cuestionario de Implementación de mejora regulatoria realizado a instituciones de la Función Ejecutiva con facultades de regulación y control.</t>
  </si>
  <si>
    <t>9.5 Consolidar los Consejos Ciudadanos Sectoriales de la Función Ejecutiva, involucrando a las organizaciones sociales, en los procesos de diálogo, deliberación, seguimiento y evaluación de las políticas públicas de carácter ministerial y sectorial, a fin de garantizar la gobernabilidad.</t>
  </si>
  <si>
    <t>Incrementar el porcentaje de Consejos Ciudadanos Sectoriales (CCS) conformados de 27,59% en el año 2023 a 72,41% al 2025.</t>
  </si>
  <si>
    <t>Porcentaje de Consejos Ciudadanos Sectoriales (CCS) conformados</t>
  </si>
  <si>
    <t>Reportes, Acuerdos o Resoluciones emitidas por los Ministerios y/o Secretarías sobre el estado de conformación de los CCS.</t>
  </si>
  <si>
    <t>Ministerio de Gobierno</t>
  </si>
  <si>
    <t>9.6 Fortalecer las capacidades del Estado que garanticen la transparencia, eficiencia, calidad y excelencia de los servicios públicos.</t>
  </si>
  <si>
    <t>Aumentar el índice de percepción de la calidad de los servicios públicos en general de 6,05 en el año 2022 a 6,20 al 2025.</t>
  </si>
  <si>
    <t>Índice de percepción de la calidad de los servicios públicos en general</t>
  </si>
  <si>
    <t>Desde 2011 al 2017: Instituto Nacional de Estadística y Censos (INEC). Encuesta de Empleo, Desempleo y Subempleo (ENEMDU).
 Desde 2018 al 2020: Instituto Nacional de Estadística y Censos (INEC). Encuesta Nacional Multipropósito de Hogares (Seguimiento al Plan Nacional de Desarrollo).
 Desde 2021: Instituto Nacional de Estadística y Censos (INEC). Encuesta de Empleo, Desempleo y Subempleo (ENEMDU).</t>
  </si>
  <si>
    <t>9.7 Ampliar y fortalecer la cooperación internacional para el desarrollo sostenible del Ecuador en función de las prioridades determinadas por el Gobierno Nacional.</t>
  </si>
  <si>
    <t>Incrementar el monto desembolsado de Cooperación Internacional No Reembolsable- CINR oficial y no gubernamental de USD 261,71 millones en el año 2022 a USD 327,14 millones al 2025.</t>
  </si>
  <si>
    <t>Montos de Cooperación Internacional No Reembolsable- CINR oficial y no gubernamental</t>
  </si>
  <si>
    <t>Registro. Ministerio de Relaciones Exteriores y Movilidad Humana. Registro de la información de cooperación internacional cargada en el Sistema de Gestión de Cooperación (SIGECI).</t>
  </si>
  <si>
    <t>Ministerio de Relaciones Exteriores y Movilidad Humana</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</si>
  <si>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</si>
  <si>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9.8 Fomentar la integridad pública y la lucha contra la corrupción en coordinación interinstitucional efectiva entre todas las funciones del Estado.</t>
  </si>
  <si>
    <t>Reducir el posicionamiento en el ranking de percepción de corrupción mundial del puesto 115 en el año 2023 a 109 al 2025.</t>
  </si>
  <si>
    <t>Posicionamiento del Ecuador en el ranking de percepción de corrupción a nivel mundial</t>
  </si>
  <si>
    <t>Fuente internacional | Transparency International: Corruption Perceptions Index (https://www.transparency.org/)</t>
  </si>
  <si>
    <t>16.5 Reducir considerablemente la corrupción y el soborno en todas sus formas</t>
  </si>
  <si>
    <t>Mantener el índice de capacidad operativa promedio de los Gobiernos Autónomos Descentralizados municipales – ICO al menos en 17,28 puntos al 2025.</t>
  </si>
  <si>
    <t>Índice de capacidad operativa promedio de los Gobiernos Autónomos Descentralizados municipales – ICO-</t>
  </si>
  <si>
    <t>1. Componente Planificación y Ordenamiento Territorial: Secretaría Nacional de Planificación – Sistema de información para los Gobiernos Autónomos Descentralizados- SIGAD.
 2. Componente Participación Ciudadana:
 Consejo de Participación Ciudadana y Control Social - Sistema de Rendición de Cuentas
 3. Componente Gestión Financiera: Banco de Desarrollo del Ecuador (Base SIM para el año 2016); desde el 2017 réplica del Ministerio de Economía y Finanzas enviada a la Secretaría Nacional de Planificación.</t>
  </si>
  <si>
    <t>Consejo Nacional de Competencias</t>
  </si>
  <si>
    <t>11.3 De aquí a 2030, aumentar la urbanización inclusiva y sostenible y la capacidad para la planificación y la gestión participativas, integradas y sostenibles de los asentamientos humanos en todos los países</t>
  </si>
  <si>
    <t>GESTIÓN DE RIESGOS</t>
  </si>
  <si>
    <t>10. Promover la resiliencia de ciudades y comunidades para enfrentar los riesgos de origen natural y antrópico.</t>
  </si>
  <si>
    <t>10.1 Fortalecer el Sistema Nacional Descentralizado de Gestión de Riesgos de Desastres mediante una gestión efectiva y oportuna con visión prospectiva.</t>
  </si>
  <si>
    <t>Incrementar el índice de fortalecimiento de la gobernanza local y multinivel de los Gobiernos Autónomos Descentralizados cantonales de 41,44 en el año 2022 a 56,26 al 2025.</t>
  </si>
  <si>
    <t>Índice de fortalecimiento de la gobernanza local y multinivel, de los Gobiernos Autónomos Descentralizados cantonales.</t>
  </si>
  <si>
    <t>Registro de la Gestión de Riesgos - Secretaría Nacional de Gestión de Riesgos.</t>
  </si>
  <si>
    <t>Mantener la capacidad de protección financiera para la reducción de riesgos de los Gobiernos Autónomos Descentralizados cantonales de 27,73 al 2025.</t>
  </si>
  <si>
    <t>Capacidad de protección financiera para la reducción de riesgos de los Gobiernos Autónomos Descentralizados cantonales.</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</si>
  <si>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</si>
  <si>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Sistema</t>
  </si>
  <si>
    <t xml:space="preserve">Dirección o Unidad Ejecutora </t>
  </si>
  <si>
    <t>Nombre del programa / proyecto</t>
  </si>
  <si>
    <t>Meta POA</t>
  </si>
  <si>
    <t>Actividades POA</t>
  </si>
  <si>
    <t>Meta</t>
  </si>
  <si>
    <t>Presupuesto Referencial</t>
  </si>
  <si>
    <t>Indicador</t>
  </si>
  <si>
    <t>Tendencia del indicador</t>
  </si>
  <si>
    <t>Línea base</t>
  </si>
  <si>
    <t>AÑO Línea Base</t>
  </si>
  <si>
    <t>Año de cumpliento a la meta</t>
  </si>
  <si>
    <t>Fuente de financiamiento</t>
  </si>
  <si>
    <t xml:space="preserve"> Meta anualizada  2024</t>
  </si>
  <si>
    <t>Meta anualizada  2025</t>
  </si>
  <si>
    <t>Meta anualizada 2026</t>
  </si>
  <si>
    <t>Meta anualizada 2027</t>
  </si>
  <si>
    <t>AF</t>
  </si>
  <si>
    <t>AP</t>
  </si>
  <si>
    <t>Fisico Ambiental</t>
  </si>
  <si>
    <t>EPAAGE</t>
  </si>
  <si>
    <t xml:space="preserve">Agua Potable </t>
  </si>
  <si>
    <r>
      <rPr>
        <sz val="11"/>
        <color theme="1"/>
        <rFont val="Calibri"/>
      </rPr>
      <t xml:space="preserve">1.- Ejecución del plan maestro de agua potable.
2.- Mejoramiento de la cobertura de agua potable para Cutuglagua y Aloasí.
</t>
    </r>
    <r>
      <rPr>
        <sz val="11"/>
        <color rgb="FFFF0000"/>
        <rFont val="Calibri"/>
      </rPr>
      <t>3.- Alcantarillado y Plantas de Tratamiento de Aguas Servidas.</t>
    </r>
    <r>
      <rPr>
        <sz val="11"/>
        <color theme="1"/>
        <rFont val="Calibri"/>
      </rPr>
      <t xml:space="preserve">
</t>
    </r>
    <r>
      <rPr>
        <b/>
        <sz val="11"/>
        <color theme="1"/>
        <rFont val="Calibri"/>
      </rPr>
      <t>4.- Construcción de plantas de tratamiento para aguas servidas.</t>
    </r>
    <r>
      <rPr>
        <sz val="11"/>
        <color theme="1"/>
        <rFont val="Calibri"/>
      </rPr>
      <t xml:space="preserve">
5.-Implementar proyectos de agua potable en Cutuglagua y Aloasí</t>
    </r>
  </si>
  <si>
    <t xml:space="preserve">Desarrollar e implementar un plan maestro de agua potable y alcantarillado  para el cantón Mejía en un 10% al 2027   </t>
  </si>
  <si>
    <t xml:space="preserve">Porcentaje de avance implementación plan maestro de agua potable </t>
  </si>
  <si>
    <t xml:space="preserve">Creciente </t>
  </si>
  <si>
    <t>cobertura de agua potable en el Cantón Mejía es del 94.3% en promedio</t>
  </si>
  <si>
    <t>Administración directa</t>
  </si>
  <si>
    <t xml:space="preserve">Fortalecimiento de Juntas de Agua </t>
  </si>
  <si>
    <t>1.-Capacitación en manejo sostenible del agua
2.  Actualizar y modernizar las redes de distribución y tratamiento de agua, especialmente en parroquias con déficit de cobertura
3.Implementar tecnologías para el monitoreo y control de la calidad del agua
4.: Desarrollar un sistema de coordinación entre la Empresa Pública Municipal de Agua Potable (EPAAGE) y las juntas de agua para mejorar la gestión y distribución del recurso​</t>
  </si>
  <si>
    <t xml:space="preserve">Fortalecer las juntas de agua por medio de un modelo de gestión articulado con la empresa municipal en un 100% al 2027 </t>
  </si>
  <si>
    <t xml:space="preserve"> Las juntas de agua requieren mayor capacitación en temas técnicos y administrativos para manejar eficientemente los sistemas.</t>
  </si>
  <si>
    <t>Dirección de Cuidado y Control Ambiental</t>
  </si>
  <si>
    <t xml:space="preserve">Áreas de Conservación y Uso Sostenible (ACUS) </t>
  </si>
  <si>
    <t>1. Rehabilitar y mantener los dos viveros forestales hasta el 2027, garantizando la producción conjunta de 40,000 plantas anuales para proyectos de reforestación en las 8 parroquias del cantón Mejía.                                                                            
2. Para el año 2027, realizar la resturación ecológica activa y pasiva de al menos 300 hectáreas                                                         
3. Para el año 2027, garantizar el mantenimiento adecuado de al menos el 50% de las areas verdes.                                                 
4. Para el año 2027 contar con al menos 2 ecoparques anuales                                                                                                        
5.Para el año 2027 ejecutar el 50% del plan de recuperación de la quebrada Timbu, parroquia Machachi    
6. Para el año 2027 ejecutar mínimo 10 prácticas  gropecuarias sostenibles en el cantón Mejía                                                       
7.Para el año 2027 ejecutar mínimo 200 talleres estudiantes y comunitarios para fometar la conciencia y el cuidado del patrimonio natural   en el cantón Mejía</t>
  </si>
  <si>
    <t>1.-Rehabilitación y Fortalecimiento del Vivero Forestal y Ornamental  para la Conservación y Restauración ecológica Sostenible del Cantón Mejía  
2.- Restauración ecológica en ecosistemas frágiles, vertientes y quebradas                                                                     
3.Manejo y mantenimiento de áreas verdes del Cantón Mejía  mediante la dotación de equipos, insumos, herramientas.                                                                                                                          4.-  Implementación de ecoparques con el uso de energía alternativa y prácticas sostenibles en el cantón Mejía                                                                                                                                                                              5.Estudios de escenarios de Conservación para la declaratoria de áreas municipales protegidas del Cantón Mejía y la recuperación de quebradas                                                                                                                                                                                                                                                                                                6.  Manejo y produccción agroecológica y pecuaria Sostenible  para la conservación de  Cuencas Hídricas de los Ríos San Pedro, Pita y Pilatón mediante mecanismos de adaptación y mitigación al cambio climático                                                                      
7.- Educación Ambiental estudiantil y comunitaria en el cantón Mejía</t>
  </si>
  <si>
    <t>Ejecutar al menos el 80% del Plan de Manejo Ambiental ACUS</t>
  </si>
  <si>
    <t>Porcentaje de avance al cumplimiento del plan integral de áreas de conservación y uso sostenible (ACUS )</t>
  </si>
  <si>
    <t xml:space="preserve">Se encuentra en proceso de formulación el plan de manejo ambiental </t>
  </si>
  <si>
    <t xml:space="preserve">Conservación, Monitoreo y control Ambiental </t>
  </si>
  <si>
    <t>Monitoreo Ambiental para la Gestión de Calidad del Aire y Agua y Suelo en el Cantón Mejía</t>
  </si>
  <si>
    <t>1.- Ejectuar mínimo un programa de monitoreo ambiental  en laboratorios acreditados SAE de los proyectos municipales registrados en el SUIA así como en los recursos hídricos del cantón</t>
  </si>
  <si>
    <t>Ejecutar al menos el 40% del Programa de Monitoreo Anual</t>
  </si>
  <si>
    <t>Porcentaje de avance de ejecución del plan de monitoria ambiental</t>
  </si>
  <si>
    <t xml:space="preserve">Ciclica </t>
  </si>
  <si>
    <t xml:space="preserve">Estado de cuerpos de agua bajo norma (muestreo a los 3800 msnm Atacazo), 
Cumplimiento de norma ambiental actividad antrópica regulada de competencia municipal </t>
  </si>
  <si>
    <t>Control y Seguimiento para la Extracción de Áridos y Pétreos</t>
  </si>
  <si>
    <t>1.-Control y Seguimiento para la Extracción de Áridos y Pétreos
Auditoría Integral de Producción y Seguridad Minera en la Mina El Pedregal (Obras publicas)
2.-Proyectos para mitigar los impactos de la explotación de materiales pétreos.</t>
  </si>
  <si>
    <t>Ejecutar al menos el 70% del plan estrategico de control y seguimiento de la extracción de áridos y pétreos</t>
  </si>
  <si>
    <t xml:space="preserve">Porcentaje de ejecución del programa de control y seguimiento de la extracción de áridos y pétreos </t>
  </si>
  <si>
    <t>Ciclica</t>
  </si>
  <si>
    <t xml:space="preserve">De las 2 concesiones mineras, La Estancia  está regularizada, Rancho la Paz en proceso de licenciamiento ambiental  </t>
  </si>
  <si>
    <t xml:space="preserve">Atención y Rescate de Fauna Urbana </t>
  </si>
  <si>
    <t xml:space="preserve">1. Asegurar el suministro continuo de insumos para el adecuado funcionamiento del Centro de Fauna Urbana hasta el 2027, efectuando mínimo una campaña de esterilización masiva anual                                                                                                 
2. Efectuar mínimo una campaña de adopción bimensual para fauna urbana   </t>
  </si>
  <si>
    <t>1.- Esterilización  de fauna urbana mediante la dotación de Insumos Médicos y Alimentos para Animales Abandonados y Rescatados en el Centro de Fauna Urbana del Cantón Mejía                                                                                                                                                                                                  2.- Campañas de adopción de fauna urbana rescatada.                                                                                                                                                             3. Atención a emergencias médicas de fauna urbana</t>
  </si>
  <si>
    <t xml:space="preserve">Implementar el plan de control de fauna urbana en un  40% hasta el 2027                                                                                                  </t>
  </si>
  <si>
    <t xml:space="preserve">Porcentaje de avance en la implementación del plan de fauna urbana </t>
  </si>
  <si>
    <t xml:space="preserve">Por medio de 1000 esterilizaciones se reduce por cada animal al menos 10 nuevos animales en situación de calle  </t>
  </si>
  <si>
    <t>Dirección de Control y Servicios Públicos</t>
  </si>
  <si>
    <t>Gestión Integral de Residuos Sólidos</t>
  </si>
  <si>
    <t xml:space="preserve">1.- Recolección, tratamiento y disposición final  de residuos y desechos sólidos orgánicos e inorgánicos en el Cantón Mejía                                                                                               2.- Elaboración de abono orgánico en el Centro de Tratamiento Romerillos                                                                                        
3. Recuperación y procesamiento  de material reciclable en el Centro de Tratamiento Romerillos                                                
4. Conformación de cubetos para la disposición final adecuada de desechos sólidos cantonales                                          
5.- Programa anual de monitoreo de lixiviados, ruido, aire, suelo, agua   y       Manejo técnico de la planta de tratamiento de lixiviados.     </t>
  </si>
  <si>
    <t xml:space="preserve">1.- Recolección, tratamiento y disposición final  de residuos y desechos sólidos orgánicos e inorgánicos en el Cantón Mejía                                                                                               2.- Elaboración de abono orgánico en el Centro de Tratamiento Romerillos                                                                                                                                                            3. Recuperación y procesamiento  de material reciclable en el Centro de Tratamiento Romerillos                                                                                                                 4. Conformación de cubetos para la disposición final adecuada de desechos sólidos cantonales                                                                                                                         
5.- Programa anual de monitoreo de lixiviados, ruido, aire, suelo, agua   y  Manejo técnico de la planta de tratamiento de lixiviados.  </t>
  </si>
  <si>
    <t>Ejecutar al menos el 80% del Plan de Gestión Integral de Residuos Sólidos</t>
  </si>
  <si>
    <t xml:space="preserve">Porcentaje de ejecución del plan de gestión integral de residuo solidos </t>
  </si>
  <si>
    <t xml:space="preserve">Se encuentra ejecutado un 60% del plan de residuos solidos, se requiere  planificar la ampliación del relleno sanitario ya que actulamente ingresan  80 ton/día de desechos sólidos
</t>
  </si>
  <si>
    <t>Dirección de Seguridad Ciudadana y Riesgos</t>
  </si>
  <si>
    <t>Gestión Integral  de Riesgos</t>
  </si>
  <si>
    <t>1.- Para el año 2027 contar con un plan multiamenazas para el cantón Mejía
 2.-Para el año 2027 contar con un Sistema de Alertas Tempranas en las parroquias que presentan un mayor riesgos a las amenazas naturales y antrópicas</t>
  </si>
  <si>
    <t xml:space="preserve">1.-Contar con un plan multiamenazas para el cantón Mejía
2.-Contar con un Sistema de Alertas Tempranas en las parroquias que presentan un mayor riesgos a las amenazas naturales y antrópicas  </t>
  </si>
  <si>
    <t xml:space="preserve">Implementar un plan multi amenazas para fortalecimiento del sistema integral de gestión de riesgos en un 50%  al 2027 </t>
  </si>
  <si>
    <t>Pocrcentaje de avance del plan multi amenazas</t>
  </si>
  <si>
    <t xml:space="preserve">Se encuentra en formulación del plan </t>
  </si>
  <si>
    <t>Socio Cultural</t>
  </si>
  <si>
    <t>Participación Ciudadana y Cultura</t>
  </si>
  <si>
    <t xml:space="preserve">Tradiciones y cultura local </t>
  </si>
  <si>
    <r>
      <rPr>
        <b/>
        <sz val="11"/>
        <color theme="1"/>
        <rFont val="Calibri"/>
      </rPr>
      <t>PROYECTOS SOCIALES</t>
    </r>
    <r>
      <rPr>
        <sz val="11"/>
        <color theme="1"/>
        <rFont val="Calibri"/>
      </rPr>
      <t xml:space="preserve">
Juventud Mejiense en escena; Mis años Dorados en Mejía, Auténtica Mujer Mejiense, Baila y Vive Mejía, Pan Un Arte De Los Mejienses, Centro Médico y Terapéutico Del Cantón Mejía, Posicionamiento E Identidad Institucional, Acciones Solidarias, Psicología por Demanda Judicial, Fuerza para Vivir 
</t>
    </r>
    <r>
      <rPr>
        <b/>
        <sz val="11"/>
        <color theme="1"/>
        <rFont val="Calibri"/>
      </rPr>
      <t xml:space="preserve">CONTRAPARTE MIES </t>
    </r>
    <r>
      <rPr>
        <sz val="11"/>
        <color theme="1"/>
        <rFont val="Calibri"/>
      </rPr>
      <t xml:space="preserve">
Centro De Desarrollo Infantil, Pej Adulto Mayor Con Discapacidad, Pej Adulto Mayor Sin Discapacidad, Discapacidad Atención En El Hogar Y La Comunidad, Erradicación Progresiva de la Mendicidad, Apoyo y Custodia Familiar
</t>
    </r>
    <r>
      <rPr>
        <b/>
        <sz val="11"/>
        <color theme="1"/>
        <rFont val="Calibri"/>
      </rPr>
      <t xml:space="preserve">PROYECTOS MIES </t>
    </r>
    <r>
      <rPr>
        <sz val="11"/>
        <color theme="1"/>
        <rFont val="Calibri"/>
      </rPr>
      <t xml:space="preserve">
Proyecto Discapacidad Atención En El Hogar Y La Comunidad, Proyecto Centro de Desarrollo Infantil, Pej Adulto Mayor Con Discapacidad, Pej Adulto Mayor Sin Discapacidad, Erradicación Progresiva De La Mendicidad, Apoyo y Custodia Familiar</t>
    </r>
  </si>
  <si>
    <t xml:space="preserve">Implementar un plan  de desarrollo cultural para fortalecer y preservar las tradiciones culturales del cantón Mejía en un 40% al 2027 </t>
  </si>
  <si>
    <t>Porcentaje de avance al cumplimiento del plan de desarrollo cultural del cantón mejia</t>
  </si>
  <si>
    <t>Se realizan 4 eventos culturales al año, con una participación juvenil del 20-25%, un fondo bibliográfico limitado en los centros culturales (bibliotecas), un 30% de participación en actividades recreativas, existen 1-2 espacios formales de formación artística en todo el cantón.</t>
  </si>
  <si>
    <t xml:space="preserve">Acción Social </t>
  </si>
  <si>
    <t>Desarrollo y Bienestar Social</t>
  </si>
  <si>
    <r>
      <rPr>
        <sz val="11"/>
        <color theme="1"/>
        <rFont val="Calibri"/>
      </rPr>
      <t xml:space="preserve">1.-Atención Domiciliaria para Adultos Mayores Vulnerables
2.-Atención Gerontológica Integral a Adultos Mayores con Discapacidad
3.-Círculo de Apoyo Domiciliario para Personas con Discapacidad
4.-Programa Integral de Cuidado y Crianza Infantil
5.-Empoderamiento y Desarrollo Integral de la Mujer Mejiense
6.-Cuidado y Apoyo Integral para Personas con Enfermedades Catastróficas
7.-Juventud Mejiense: Espacio de Inclusión, Participación y Expresión
8.-Mejía en Movimiento: Bailoterapia para una Vida Saludable
9.-Recuperación y Bienestar para los Años Dorados en Mejía
10.-Manos a la Masa, Espacios de Capacitación y Emprendimiento 
11.-Red Solidaria de Apoyo y Asistencia a Adultos Mayores y Niños Vulnerables en situación de calle
12.-Atención Psicológica Especializada para Usuarios del Sistema Judicial
13.-Apoyo Alimentario para Personas en Situación de Vulnerabilidad
14.-Transformación Comunitaria para erradicación de la Mendicidad y Movilidad Humana
15.-Programa de Custodia y Apoyo Psicosocial para Menores en Riesgo
</t>
    </r>
    <r>
      <rPr>
        <b/>
        <sz val="11"/>
        <color theme="1"/>
        <rFont val="Calibri"/>
      </rPr>
      <t>16.-Proyecto de Campañas de Salud y Brigadas Móviles
17.-Capacitación en informática básica para adultos mayores.</t>
    </r>
  </si>
  <si>
    <t>Incrementar el acceso a servicios de atención integral para los grupos vulnerables del Cantón Mejía en un 10% al 2027</t>
  </si>
  <si>
    <t>Grupos vulnerables que son beneficiarios de servicios de atención integral.</t>
  </si>
  <si>
    <t>5.714 beneficiarios de los programas de accion social al 2023</t>
  </si>
  <si>
    <t xml:space="preserve">Convenio de articulación Interinstitucional </t>
  </si>
  <si>
    <t>Dirección de Planificación Territorial/ Administrativo</t>
  </si>
  <si>
    <t>Salud</t>
  </si>
  <si>
    <t>1.-  Proyecto  para la Construcción del Hospital en Machachi
2.-Facilitar la construcción del hospital en Machachi mediante la gestión de infraestructura y recursos
3.-Facilitar la asignación de terrenos municipales para la construcción del hospital.
4.-Colaborar con el Ministerio de Salud Pública en los estudios de factibilidad y la planificación de la obra.
5,.Apoyar en la dotación de servicios básicos (agua, alcantarillado, electricidad) en la zona donde se construirá el hospital.</t>
  </si>
  <si>
    <t xml:space="preserve">Realizar un proyecto para gestionar la construcción de un hospital para Machachi en un 100% al 2027 </t>
  </si>
  <si>
    <t xml:space="preserve">Avance proyecto de gestión y construcción de un hospital para Machachi </t>
  </si>
  <si>
    <t>De los 14 establecimientos de salud en el cantón, el 86% son de nivel 1, lo que implica que la capacidad para atención especializada es muy limitada​</t>
  </si>
  <si>
    <t xml:space="preserve">Seguridad Ciudadana y Riesgos </t>
  </si>
  <si>
    <t xml:space="preserve">Seguridad ciudadana y convivencia pacífica </t>
  </si>
  <si>
    <t xml:space="preserve">1.-Profecionalización de los Agentes de Control Municipal a fin de cumplir lo dispuesto en el COESCOP
2.-Crear el grupo de Respuesta Motorizada con Agentes de Control Municipal 
3.-Crear y regularizar el grupo de Grupo de Adiestramiento Canino 
4.-Creación y Funcionamiento del Cuerpo de Agentes de Control Municipal según el COESCOP
5.-Rediseño de la red perimetral de video vigilancia de la Sala Operativa ECU 911 Mejía
6.-Equipamiento para la red de video vigilancia de la Sala Operativa ECU 911 Mejía 
7.-Materiales e insumos para recuperación de espacios públicos 
8.-Control y fortalecimineto de espacio públicos con  sistemas de alarmas comunitarias para ser instalados en barrios del Cantón Mejía
9.-Fortalecimiento de los Comites de Seguridad Ciudadana mediante botones de pánico con alerta sonora para seguridad ciudadana 
10.-Equipamiento para operativos de seguridad y riesgos
11.-Equipamiento para desarrollo de operativos de seguridad y riesgos que generan los Policías y Agentes de Control Municipal </t>
  </si>
  <si>
    <t>Ejecutar el plan de seguridad ciudadana y convivencia pacifica en un 40% al 2027</t>
  </si>
  <si>
    <t xml:space="preserve">Porcentaje de avance al cumplimiento del plan de seguridad ciudadana y convivencia pacifica </t>
  </si>
  <si>
    <t xml:space="preserve">Avance al cumplimiento del plan de seguridad ciudadana </t>
  </si>
  <si>
    <t>Economico Productivo</t>
  </si>
  <si>
    <t>Dirección de Desarrollo Turístico y Productivo</t>
  </si>
  <si>
    <t>Desarrollo Económico y Fomento Productivo</t>
  </si>
  <si>
    <t>1.-Mejorar el sector agropecuario mediante innovación y prácticas sostenibles, aumentando la productividad y calidad de vida de los pequeños y medianos productores.
2.-Fortalecer las capacidades técnicas de los pequeños y medianos productores a través de programas de capacitación mejorando su productividad, eficiencia y competitividad en el mercado.</t>
  </si>
  <si>
    <t xml:space="preserve">Capacitar a 150 pequeños y medianos agricultores anualmente hasta el 2027 </t>
  </si>
  <si>
    <t xml:space="preserve">Pequeños y medianos agricultores capacitados </t>
  </si>
  <si>
    <t xml:space="preserve">xxxx Pequeños y medianos agricultores capacitados </t>
  </si>
  <si>
    <t xml:space="preserve">Administración directa y Alianzas Público Privadas </t>
  </si>
  <si>
    <t>1.-Mejorar la infraestructura vial turística del Cantón Mejía
2.-Fomentar la capacitación de emprendedores y productores locales
3.-Promover la participación en ferias productivas y turísticas
4.-Posicionar a Mejía como un destino turístico clave a través de estrategias de marketing
5.-Establecer alianzas estratégicas para el desarrollo productivo y turístico del cantón
6.-Brindar capital semilla y organizar ferias para apoyar emprendedores.
7.- Mejora de la productividad agrícola y ganadera mediante alianzas público-privada.</t>
  </si>
  <si>
    <t xml:space="preserve">Aumentar en un 10% la actividad económica del sector turístico y productivo del Cantón Mejía al 2027 </t>
  </si>
  <si>
    <t xml:space="preserve"> Porcentaje de Crecimiento del VAB del sector turístico y productivo del cantón.</t>
  </si>
  <si>
    <t>El Cantón Mejía cuenta con 40 km de vías turísticas en mal estado, 50 emprendedores y productores capacitados, 20 participantes anuales en ferias productivas, una promoción turística limitada con solo 2 campañas, y 2 alianzas estratégicas activas para el desarrollo productivo y turístico</t>
  </si>
  <si>
    <t>Asentamientos Humanos</t>
  </si>
  <si>
    <t>Dirección de Movilidad y Transporte</t>
  </si>
  <si>
    <t>Modernización y Mantenimiento Vial</t>
  </si>
  <si>
    <t>1.-Estudio Integral para la Movilidad y Transporte en el Cantón Mejía
2.-Proyecto Integral de Señalización Vial para la Seguridad y Movilidad en el Cantón Mejía
3.-Gestión y Modernización del Tránsito y Seguridad Vial
4.-Fortalecimiento Operativo de la Fábrica de Señalización Vial 
5.-Adquisición de Equipos Semafóricos para Optimizar el Funcionamiento del Tránsito en las Vías
6.-Servicio de Mantenimiento Preventivo para Asegurar el Funcionamiento Óptimo de los Semáforos 
7.-Adquisición de elementos para la organización de la movilidad y la seguridad vial.
8.-Contratación del servicio de consultoría para el estudio de oferta y demanda del servicio de transporte público en las modalidades de taxis, camionetas y buses
9.-Adquisición de elementos de seguridad vial para la señalización en las parroquias 
10.-Digitalización de los procesos de matriculación vehicular
11.-Construcción del Terminal de Transferencia de Buses Interprovinciales e Intracantonales en el Cantón Mejía</t>
  </si>
  <si>
    <t xml:space="preserve"> Implementar un plan de movilidad sostenible que optimice la gestión del tránsito e interconecte los centros poblados y mejore la movilidad en un 100% al 2027</t>
  </si>
  <si>
    <t>Reducción de incidentes de tránsito en áreas urbanas
Porcentaje de implementación del plan de movilidad sostenible</t>
  </si>
  <si>
    <t xml:space="preserve">Se cuenta con un plan de movilidad sostenible </t>
  </si>
  <si>
    <t>Obras Públicas</t>
  </si>
  <si>
    <t>Vialidad Urbana y Rural</t>
  </si>
  <si>
    <t xml:space="preserve">1.-Construir un puente de entrada a Machachi en la salida a Alóag </t>
  </si>
  <si>
    <t>Construir un puente de acceso que incremente la conectividad y disminuya los tiempos de tránsito en un 100% al 2027</t>
  </si>
  <si>
    <t xml:space="preserve">Porcentaje de avance en la construcción de  un puente de acceso </t>
  </si>
  <si>
    <t>Problemas recurrentes de seguridad vial  con un incremento de los índices de accidentabilidad en la zona</t>
  </si>
  <si>
    <t>1.-Adquisición de Materiales para Mantenimiento y Operación Vial
2.-Realizar el mantenimiento de vías asfaltadas mediante el bacheo, garantizando una superficie de rodadura segura y duradera.
3.-Dotar a las parroquias con los materiales necesarios para realizar obras de mantenimiento vial, incluyendo obras preliminares o básicas de infraestructura civil.
4.- Realizar el mantenimiento de adoquinado, asfaltado y lastrado de calles en áreas urbanas y rurales, mejorando la estética y la durabilidad de las vías.
5.-Adquisición de material pétreo para el mantenimiento vial de la Parroquia de Alóag
6.-Adquirir una planta de asfaltado.</t>
  </si>
  <si>
    <t xml:space="preserve">Implementar el plan de mantenimiento y desarrollo de infraestructura rural en un 40% al 2027 </t>
  </si>
  <si>
    <t>Kilómetros de vías urbanas y rurales intervenidas</t>
  </si>
  <si>
    <t>En áreas urbanas y suburbanas Aproximadamente 10,264 km en mal estado.
En áreas rurales Aproximadamente 27,777 km en mal estado.</t>
  </si>
  <si>
    <t>Regeneración Urbana</t>
  </si>
  <si>
    <t>1.-Regeneración Urbana de la Av. Colón - 1era Fase en la Ciudad de Machachi.
2.-Proyecto de Dotación de Materiales para Obras Civiles en los Barrios Culalá Alto y El Chaupi</t>
  </si>
  <si>
    <t xml:space="preserve">Implementar un proyecto integral de regeneración urbana en un 100% al 2027 </t>
  </si>
  <si>
    <t xml:space="preserve">Porcentaje de avance en la implementación de proyectos de regeneración urbana </t>
  </si>
  <si>
    <t xml:space="preserve">La Av. Cristóbal Colón presenta un alto grado de deterioro debido al desgaste natural y a la falta de adecuaciones. </t>
  </si>
  <si>
    <t xml:space="preserve">Infraestructuras Comunitarias </t>
  </si>
  <si>
    <r>
      <rPr>
        <sz val="11"/>
        <color theme="1"/>
        <rFont val="Calibri"/>
      </rPr>
      <t xml:space="preserve">1.-Proyecto de Rehabilitación y Adecuación de las Instalaciones del Ex Jardín de Infantes Juan Gutenberg 
2.-Proyecto de Rehabilitación y Adecuación de las Instalaciones de la Ex Escuela Mariano Negrete - Fase 2
</t>
    </r>
    <r>
      <rPr>
        <b/>
        <sz val="11"/>
        <color theme="1"/>
        <rFont val="Calibri"/>
      </rPr>
      <t>3.-Apoyo a infraestructura y programas sociales.</t>
    </r>
    <r>
      <rPr>
        <sz val="11"/>
        <color theme="1"/>
        <rFont val="Calibri"/>
      </rPr>
      <t xml:space="preserve">
</t>
    </r>
    <r>
      <rPr>
        <b/>
        <sz val="11"/>
        <color theme="1"/>
        <rFont val="Calibri"/>
      </rPr>
      <t>4.-Gestión de terrenos e infraestructura.
5.-Incentivos para la inversión en infraestructura deportiva.</t>
    </r>
  </si>
  <si>
    <t xml:space="preserve">Rehabilitar y adecuar al menos 2 equipamientos de interés social  en un 100% al 2027 </t>
  </si>
  <si>
    <t xml:space="preserve">Porcentaje de avance a la rehabilitación y adecuación de equipamientos de interés social </t>
  </si>
  <si>
    <t xml:space="preserve">Equipamientos de interés social en estado avanzado de deterioro </t>
  </si>
  <si>
    <t>Infraestructuras para Comercialización</t>
  </si>
  <si>
    <t>1.-Construcción de Plataformas, Cubierta y Cerramiento en el Centro de Comercialización de Productores Agrícolas del Cantón Mejía - Fase 1</t>
  </si>
  <si>
    <t xml:space="preserve">Repotenciar al menos un equipamiento productivo en un 100% al 2027 </t>
  </si>
  <si>
    <t>Porcentaje de avance en la mejora de infraestructuras productivas</t>
  </si>
  <si>
    <t>Infraestructura actual, sin plataformas, cubiertas ni cerramiento adecuado</t>
  </si>
  <si>
    <t>Sistema Eléctrico y Alumbrado Público</t>
  </si>
  <si>
    <t>1.-Proyecto de Modernización y Optimización del Sistema Eléctrico y Alumbrado Público en la Avenida Pablo Guarderas - Fase 2</t>
  </si>
  <si>
    <t xml:space="preserve">Implementar al menos 1 proyecto de modernización y repotenciamiento del ornato publico en un 100 % al 2027 </t>
  </si>
  <si>
    <t xml:space="preserve">Porcentaje de avance proyectos de modernización del ornato público </t>
  </si>
  <si>
    <t>El sistema de alumbrado público y las redes eléctricas de la Avenida Pablo Guarderas requieren modernización urgente</t>
  </si>
  <si>
    <t>Viviendas de Interés Social</t>
  </si>
  <si>
    <t>1.-Adquisición de materiales para la Construcción de Viviendas de Interés Social Del Cantón Mejía
2.-Adquisición de material pétreo para Construcción de Viviendas de Interés Social Del Cantón Mejía - Fase 2
3.-Implementación de proyectos de vivienda de interés social mediante alianzas entre el municipio, beneficiarios y entidades financieras.</t>
  </si>
  <si>
    <t xml:space="preserve">Desarrollar al menos 4 proyectos de vivienda de interés social en un 100% al 2027 </t>
  </si>
  <si>
    <t xml:space="preserve">Numero de proyectos de vivienda de interés social implementados </t>
  </si>
  <si>
    <t>Déficit habitacional a nivel cantonal del 5.2%,</t>
  </si>
  <si>
    <t>Geomática, Avalúos y Catastros</t>
  </si>
  <si>
    <t>Modernización del Catastro</t>
  </si>
  <si>
    <t>1.-Servicio de digitación del archivo documental de la Dirección de Geomática, Avalúos y Catastros</t>
  </si>
  <si>
    <t xml:space="preserve">Digitalización y modernización del archivo de catastro y geomática en un 80% al 2027 </t>
  </si>
  <si>
    <t>Porcentaje de avance proceso de digitalización y modernización del archivo de catastro y geomática</t>
  </si>
  <si>
    <t xml:space="preserve">Se cuenta con el 15% de catastro digitalizado al 2024 </t>
  </si>
  <si>
    <t>Nomenclatura Vial y Predial</t>
  </si>
  <si>
    <t>1.-Adquisición de placas para la actualización de nomenclatura de los predios, calles y avenidas de la zona urbana del cantón Mejía</t>
  </si>
  <si>
    <t xml:space="preserve">Implementar el proceso de denominacíon de nomenclatura vial y predial urbana en un 90% al 2027 </t>
  </si>
  <si>
    <t xml:space="preserve">Porcentaje de avance proceso de titularización y nomenclatura vial urbana </t>
  </si>
  <si>
    <t xml:space="preserve">50% de avance proceso de denominación vial y predial al 2024 </t>
  </si>
  <si>
    <t>Catastro Urbano y Rural</t>
  </si>
  <si>
    <t>1.-Contratación de profesionales para la actualización de la valoración catastral urbana y rural del Cantón Mejía para el bienio del 2026-2027</t>
  </si>
  <si>
    <t xml:space="preserve">Actualizar el catastro urbano y rural en un 100 % al 2027 </t>
  </si>
  <si>
    <t xml:space="preserve">Porcentaje de avance proceso de actualización del catastro urbano y rural </t>
  </si>
  <si>
    <t>En cumplimiento del artículo 494 del COOTAD</t>
  </si>
  <si>
    <t>Dirección de planificación territorial /Geomática, Avalúos y Catastros</t>
  </si>
  <si>
    <t>Regularización de Lotizaciones</t>
  </si>
  <si>
    <t xml:space="preserve"> 1.-Regularización de asentamientos humanos de hecho 
2.- Regularización de bienes mostrencos 
3- Regularización de predios sin escritura en zonas consolidadas</t>
  </si>
  <si>
    <t>Regularizar los lotes irregulares priorizados para mejorar la infraestructura y servicios básicos en un 100% al 2027</t>
  </si>
  <si>
    <t xml:space="preserve">Porcentaje de avance proceso de regularización de asentamientos humanos irregulares </t>
  </si>
  <si>
    <t>Se han identificado 39 asentamientos humanos irregulares.</t>
  </si>
  <si>
    <t xml:space="preserve">Politico Institucional </t>
  </si>
  <si>
    <t>Administrativo</t>
  </si>
  <si>
    <t>Gobierno abierto y transparente</t>
  </si>
  <si>
    <t>1.-Fortalecer la plataforma digital para trámites municipales
2.-Repotenciar los puntos de  internet público 
3.-Crear una plataforma digital centralizada que integre todos los servicios municipales, permitiendo un acceso fácil y seguro para los ciudadanos.</t>
  </si>
  <si>
    <t xml:space="preserve">Fortalecer la plataforma GOLBAL para que integre todos los servicios municipales, permitiendo un acceso fácil y seguro para los ciudadanos en un 100% al 2027 </t>
  </si>
  <si>
    <t xml:space="preserve">Porcentaje de avance al fortalecimiento de la plataforma global </t>
  </si>
  <si>
    <t>Niveles bajos de digitalización debido a la brecha de conectividad</t>
  </si>
  <si>
    <t>Dirección de Administración del Talento Humano</t>
  </si>
  <si>
    <t xml:space="preserve">Sistema Integrado de talento humano </t>
  </si>
  <si>
    <t>1.-Garantizar condiciones seguras y saludables para los trabajadores del GAD Municipal del Cantón Mejía
2.-Reducir los riesgos laborales mediante la provisión de equipos de protección personal y capacitación continua.
3.-Mejorar el bienestar laboral mediante la provisión de servicios médicos, insumos y evaluaciones periódicas.
4.-Asegurar el cumplimiento normativo en términos de señalética de seguridad y protocolos de salud ocupacional.
5.- Garantizar una gestión ágil y justa de desvinculaciones, jubilaciones y sentencias, asegurando bienestar y respeto a los derechos laborales.</t>
  </si>
  <si>
    <t xml:space="preserve">Alcanzar al menos al 90,00% de la percepción de satisfacción de usuarios externos al 2027  en la prestación de servicios municipales  </t>
  </si>
  <si>
    <t xml:space="preserve">Percepción de satisfacción de usuarios externos </t>
  </si>
  <si>
    <t xml:space="preserve">AL 2023 hay una Percepción de satisfacción de usuarios externos del 83.23% </t>
  </si>
  <si>
    <t>1.-Fortalecer los mecanismos de participación ciudadana, tanto presenciales como digitales, para involucrar a la población en las decisiones del gobierno municipal y en la rendición de cuentas.
2.-Organizar asambleas ciudadanas en cada parroquia para informar sobre proyectos, recoger inquietudes y fomentar la participación directa.
3.-Capacitar a líderes comunitarios y ciudadanos en mecanismos de participación y gestión pública.
4.-Realizar eventos anuales de rendición de cuentas públicos donde se presenten los resultados de los proyectos y se recojan sugerencias de los ciudadanos.
5.-Socialización constante de las obras con la comunidad para fomentar la participación.
6.-Mantener comunicación directa con las parroquias y tener a los concejales rurales como coordinadores territoriales.
7.-Presentar informes anuales sobre la gestión municipal y establecer mecanismos participativos de rendición de cuentas.
8.-CREAR ESPACIOS DE CONTROL SOCIAL Y GARANTIZAR EL EJERCICIO DEL MISMO.</t>
  </si>
  <si>
    <t>Incrementar la participación activa de la ciudadanía en la toma de decisiones del gobierno municipal en un 10% , alcanzando una participación de los ciudadanos en procesos consultivos, sociales y de rendición de cuentas para el 2027.</t>
  </si>
  <si>
    <t>Número de asambleas realizadas en cada parroquia</t>
  </si>
  <si>
    <t xml:space="preserve">Falta de conocimiento y desconfianza en la efectividad de los mecanismos de participación ciudadana y control social </t>
  </si>
  <si>
    <t>Administrativa/ Administración del Talento Humano</t>
  </si>
  <si>
    <t>Modernización Administrativa</t>
  </si>
  <si>
    <t>1.-Optimizar los procesos administrativos mediante la simplificación de trámites y digitalización de servicios
2.-Promover la transparencia mediante plataformas de gobierno abierto, accesibles para los ciudadanos.
3.-Implementar una plataforma en línea donde los ciudadanos puedan consultar el estado de sus trámites, presentar solicitudes, y acceder a información municipal.</t>
  </si>
  <si>
    <t xml:space="preserve">Reducción del tiempo promedio de resolución de trámites municipales en un 20% al 2027 </t>
  </si>
  <si>
    <t xml:space="preserve">Incremento de la eficiencia en los tramites municipales </t>
  </si>
  <si>
    <t>Trámites físicos con un tiempo promedio de resolución  entre 15 y 30 días hábiles</t>
  </si>
  <si>
    <t>Cultura de Servicio al Ciudadano</t>
  </si>
  <si>
    <t>1.-Capacitar al personal municipal en atención al cliente y servicio ciudadano, alineado con un enfoque inclusivo y participativo.
2.-Implementar estándares de atención al cliente para asegurar la satisfacción ciudadana, con mecanismos de retroalimentación continua.</t>
  </si>
  <si>
    <t>Al menos el 80% del personal capacitado en atención al cliente</t>
  </si>
  <si>
    <t xml:space="preserve">Porcentaje de personal capacitado </t>
  </si>
  <si>
    <t>el 65% del personal tiene un título de tercer nivel, el 7% posee un título de cuarto nivel, y el 28% tiene formación secundaria .</t>
  </si>
  <si>
    <t xml:space="preserve">Matriz de Sistematización de Potencialidades </t>
  </si>
  <si>
    <t>Potencialidad</t>
  </si>
  <si>
    <t>Desafio</t>
  </si>
  <si>
    <t>Competencia GAD</t>
  </si>
  <si>
    <t>Desafio de largo plazo</t>
  </si>
  <si>
    <t>Desafio de Gestion</t>
  </si>
  <si>
    <t>Físico Ambiental</t>
  </si>
  <si>
    <t>Biodiversidad y riqueza ecológica</t>
  </si>
  <si>
    <t>Preservación y uso sostenible de la biodiversidad</t>
  </si>
  <si>
    <t>Integración de la conservación con el desarrollo económico local</t>
  </si>
  <si>
    <t>Conservación y manejo sostenible de la biodiversidad; promoción de actividades económicas compatibles con la conservación</t>
  </si>
  <si>
    <t>Abundancia de recursos hídricos</t>
  </si>
  <si>
    <t>Garantizar la sostenibilidad hídrica a largo plazo</t>
  </si>
  <si>
    <t>Gestión integral y sostenible del agua, incluyendo la protección de cuencas</t>
  </si>
  <si>
    <t>Gestionar el uso y conservación de cuencas y fuentes de agua; promover prácticas de uso eficiente del agua</t>
  </si>
  <si>
    <t>Áreas naturales y paisajes</t>
  </si>
  <si>
    <t>Desarrollo del ecoturismo y la recreación sostenible</t>
  </si>
  <si>
    <t>Creación de infraestructuras y servicios turísticos sostenibles</t>
  </si>
  <si>
    <t>Fomentar y regular el turismo sostenible; conservar y promover el patrimonio natural y cultura</t>
  </si>
  <si>
    <t>Recursos minerales</t>
  </si>
  <si>
    <t>Minería responsable y reducción de impactos ambientales</t>
  </si>
  <si>
    <t>Regulación y supervisión de la actividad minera, promoviendo prácticas responsables</t>
  </si>
  <si>
    <t>Regular el uso del suelo y las actividades económicas para prevenir la contaminación y degradación ambiental</t>
  </si>
  <si>
    <t>Patrimonio cultural y ancestral</t>
  </si>
  <si>
    <t>Conservación y valorización del patrimonio cultural</t>
  </si>
  <si>
    <t>Integración del patrimonio en el desarrollo turístico y educativo</t>
  </si>
  <si>
    <t>Proteger y promover el patrimonio cultural; fomentar el turismo y la educación cultural</t>
  </si>
  <si>
    <t>Potencial agrícola y ganadero</t>
  </si>
  <si>
    <t>Promoción de la seguridad alimentaria y prácticas sostenibles</t>
  </si>
  <si>
    <t>Desarrollo e implementación de técnicas agrícolas y ganaderas sostenibles</t>
  </si>
  <si>
    <t>Apoyar la producción agropecuaria sostenible; promover la seguridad alimentaria</t>
  </si>
  <si>
    <t>Energías renovables</t>
  </si>
  <si>
    <t>Transición hacia una matriz energética sostenible</t>
  </si>
  <si>
    <t>Fomento de proyectos de energías renovables y eficiencia energética</t>
  </si>
  <si>
    <t>Incentivar la generación y uso de energías alternativas; promover la eficiencia energética</t>
  </si>
  <si>
    <t>Capacidades comunitarias y organizativas</t>
  </si>
  <si>
    <t>Fortalecimiento del tejido social y comunitario</t>
  </si>
  <si>
    <t>Promoción de la participación ciudadana y el empoderamiento de comunidades locales</t>
  </si>
  <si>
    <t>Fortalecer la participación ciudadana y comunitaria; apoyar la organización y capacitación comunitaria</t>
  </si>
  <si>
    <t>Aprovechamiento o quema de la madera para la obtención de carbón</t>
  </si>
  <si>
    <t>Reforestación y restauración: Plantar árboles en áreas deforestadas o degradadas para recuperar la cobertura forestal perdida.</t>
  </si>
  <si>
    <t>Fomentar el uso de fuentes alternativas de energía renovable y menos contaminante para reducir la dependencia del carbón vegetal.</t>
  </si>
  <si>
    <t>Planificar operaciones de tala que minimicen el impacto ambiental y promuevan la regeneración forestal.</t>
  </si>
  <si>
    <t>Rico Patrimonio Cultural</t>
  </si>
  <si>
    <t>Convertir el patrimonio en un motor de desarrollo sostenible</t>
  </si>
  <si>
    <t>Integrar el patrimonio en el turismo y la educación</t>
  </si>
  <si>
    <t>Fomentar, proteger y gestionar el patrimonio cultural; promover el turismo sostenible.</t>
  </si>
  <si>
    <t>Diversidad Étnica y Cultural</t>
  </si>
  <si>
    <t>Fortalecer la cohesión social respetando la diversidad</t>
  </si>
  <si>
    <t>Promover la inclusión y el respeto por todas las culturas</t>
  </si>
  <si>
    <t>Implementar políticas de inclusión social y equidad; promover la diversidad cultural.</t>
  </si>
  <si>
    <t>Jóvenes Educados y Talentosos</t>
  </si>
  <si>
    <t>Fomentar la innovación y el emprendimiento joven</t>
  </si>
  <si>
    <t>Crear oportunidades de educación y empleo para jóvenes</t>
  </si>
  <si>
    <t>Promover la educación, la capacitación técnica y profesional; fomentar el empleo juvenil.</t>
  </si>
  <si>
    <t>Comunidad Activa y Participativa</t>
  </si>
  <si>
    <t>Construir una gobernanza participativa y transparente</t>
  </si>
  <si>
    <t>Fomentar la participación ciudadana en la toma de decisiones</t>
  </si>
  <si>
    <t>Promover la participación ciudadana; implementar mecanismos de gobernanza abierta.</t>
  </si>
  <si>
    <t>Potencial Turístico</t>
  </si>
  <si>
    <t>Desarrollar el turismo como pilar económico</t>
  </si>
  <si>
    <t>Crear infraestructura y servicios turísticos de calidad</t>
  </si>
  <si>
    <t>Planificar y promover el desarrollo turístico; mejorar la infraestructura turística.</t>
  </si>
  <si>
    <t>Tradiciones y Artesanías Locales</t>
  </si>
  <si>
    <t>Posicionar las artesanías en mercados nacionales e internacionales</t>
  </si>
  <si>
    <t>Apoyar a los artesanos y promover sus productos</t>
  </si>
  <si>
    <t>Apoyar las iniciativas de artesanía local; fomentar la comercialización</t>
  </si>
  <si>
    <t>Compromiso Comunitario con la Educación</t>
  </si>
  <si>
    <t>Lograr la excelencia educativa</t>
  </si>
  <si>
    <t>Mejorar la calidad y cobertura de la educación</t>
  </si>
  <si>
    <t>Promover la mejora continua de la educación; expandir el acceso educativo.</t>
  </si>
  <si>
    <t>Iniciativas de Conservación Ambiental</t>
  </si>
  <si>
    <t>Liderar en sostenibilidad y conservación</t>
  </si>
  <si>
    <t>Integrar la conservación en el desarrollo local</t>
  </si>
  <si>
    <t>Implementar políticas de sostenibilidad ambiental; fomentar la conservación.</t>
  </si>
  <si>
    <t>Asentamientos Humanos, Movilidad, energía y conectividad</t>
  </si>
  <si>
    <t>Ubicación estratégica en el corredor andino con acceso a vías E35 y E20</t>
  </si>
  <si>
    <t>Implementar un plan de ordenamiento vial y logístico que aproveche la ubicación estratégica</t>
  </si>
  <si>
    <t>Alta cobertura de energía eléctrica (99,38%) en todo el cantón</t>
  </si>
  <si>
    <t>Alcanzar una matriz energética sostenible y eficiente</t>
  </si>
  <si>
    <t>Promover el uso de energías renovables y la eficiencia energética en edificaciones</t>
  </si>
  <si>
    <t>Gestión de servicios públicos y promoción del desarrollo sostenible</t>
  </si>
  <si>
    <t>Presencia de áreas verdes y espacios públicos (192.14 hectáreas)</t>
  </si>
  <si>
    <t>Desarrollar un sistema integrado de espacios públicos y áreas verdes de alta calidad</t>
  </si>
  <si>
    <t>Implementar un programa de mejoramiento y expansión de áreas verdes urbanas</t>
  </si>
  <si>
    <t>Planificación, construcción y mantenimiento de espacios públicos</t>
  </si>
  <si>
    <t>Diversidad de centros poblados con funciones complementarias</t>
  </si>
  <si>
    <t>Fortalecer un sistema policéntrico de asentamientos humanos equilibrado</t>
  </si>
  <si>
    <t>Desarrollar estrategias de desarrollo específicos para cada centro poblado, potenciando sus vocaciones</t>
  </si>
  <si>
    <t>Planificación del desarrollo y ordenamiento territorial</t>
  </si>
  <si>
    <t>Patrimonio cultural y arquitectónico</t>
  </si>
  <si>
    <t>Posicionar al cantón como un destino de turismo cultural y patrimonial</t>
  </si>
  <si>
    <t>Implementar un programa de restauración y puesta en valor del patrimonio edificado</t>
  </si>
  <si>
    <t>Preservar, mantener y difundir el patrimonio arquitectónico, cultural y natural del cantón</t>
  </si>
  <si>
    <t>Disponibilidad de suelo para expansión urbana planificada</t>
  </si>
  <si>
    <t>Lograr un crecimiento urbano ordenado y sostenible</t>
  </si>
  <si>
    <t>Elaborar y aplicar planes parciales para áreas de expansión urbana</t>
  </si>
  <si>
    <t>Regulación y control sobre el uso y ocupación del suelo en el cantón</t>
  </si>
  <si>
    <t>Red de equipamientos educativos y de salud existente</t>
  </si>
  <si>
    <t>Consolidar un sistema de equipamientos públicos de calidad y accesibles</t>
  </si>
  <si>
    <t>Mejorar y brindar mantenimiento la infraestructura de equipamientos existentes dentro de sus responsabilidades</t>
  </si>
  <si>
    <t>Planificación, construcción y mantenimiento de la infraestructura física de los espacios públicos destinados al desarrollo social, cultural y deportivo</t>
  </si>
  <si>
    <t>Presencia de instituciones de educación superior</t>
  </si>
  <si>
    <t>Convertir al cantón en un polo de desarrollo del conocimiento e innovación</t>
  </si>
  <si>
    <t>Establecer alianzas estratégicas con instituciones educativas para proyectos de desarrollo local</t>
  </si>
  <si>
    <t>Promoción del desarrollo económico local y vinculación con la academia</t>
  </si>
  <si>
    <t>Potencial para el desarrollo de sistemas de transporte sostenible</t>
  </si>
  <si>
    <t>Implementar un sistema de movilidad multimodal y sostenible</t>
  </si>
  <si>
    <t>Mejorar y poner en implementación un plan de movilidad sostenible</t>
  </si>
  <si>
    <t>Planificación, regulación y control del tránsito y transporte terrestre</t>
  </si>
  <si>
    <t>Alta existencia de Industrias</t>
  </si>
  <si>
    <t>Gestionar la actividad industrial y fortalecerla como apoyo al desarrollo de la economía local</t>
  </si>
  <si>
    <t>Reformar la regulación el uso y ocupación de suelo, incluyendo al uso de suelo industrial como una forma de apoyo al desarrollo de la economía del cantón</t>
  </si>
  <si>
    <t>Fomento al desarrollo de la economía local, e incremento del empleo</t>
  </si>
  <si>
    <t>Alta cobertura y disponibilidad de servicios básicos en el área urbana</t>
  </si>
  <si>
    <t>Gestión integral y efectiva de los servicios básicos</t>
  </si>
  <si>
    <t>Identificar sectores urbanos que no cuentan con acceso a servicios básicos y ampliar la cobertura</t>
  </si>
  <si>
    <t>Acceso a servicios básicos de calidad</t>
  </si>
  <si>
    <t>Infraestructura vial cantonal urbana en buen estado</t>
  </si>
  <si>
    <t>Desarrollar una red de transporte integrada y sostenible</t>
  </si>
  <si>
    <t>Optimizar la red vial cantonal, proyectar, y dar mantenimiento a la red vial cantonal</t>
  </si>
  <si>
    <t>Servicio de transporte público en el área urbana</t>
  </si>
  <si>
    <t>Mejorar y poner en implementación un plan de movilidad sostenible que incluya la cobertura eficiente de servicio de transporte público al sector rural</t>
  </si>
  <si>
    <t>Cobertura integral del servicio de recolección de basura en el área urbana</t>
  </si>
  <si>
    <t>Gestionar el tratamiento adecuado de desechos sólidos</t>
  </si>
  <si>
    <t>Mejorar los procesos de recolección e infraestructura relacionada a la gestión de desechos sólidos</t>
  </si>
  <si>
    <t>Gestión ambiental y conservación de áreas naturales</t>
  </si>
  <si>
    <t>Político Institucional</t>
  </si>
  <si>
    <t>Rico patrimonio cultural y natural</t>
  </si>
  <si>
    <t>Preservar y valorizar el patrimonio para el desarrollo sostenible</t>
  </si>
  <si>
    <t>Integrar la conservación y promoción del patrimonio en la planificación territorial</t>
  </si>
  <si>
    <t>Promover el desarrollo turístico sostenible y la conservación del patrimonio</t>
  </si>
  <si>
    <t>Capital humano capacitado y talentoso</t>
  </si>
  <si>
    <t>Desarrollar habilidades y competencias para la innovación</t>
  </si>
  <si>
    <t>Fortalecer la formación y capacitación en sectores clave</t>
  </si>
  <si>
    <t>Promover la educación, el arte, la cultura y el deporte</t>
  </si>
  <si>
    <t>Ubicación geográfica estratégica</t>
  </si>
  <si>
    <t>Aprovechar la ubicación para el comercio y la cooperación regional</t>
  </si>
  <si>
    <t>Mejorar la infraestructura y conectividad</t>
  </si>
  <si>
    <t>Fomentar la integración y cooperación regional</t>
  </si>
  <si>
    <t>Recursos hídricos abundantes</t>
  </si>
  <si>
    <t>Gestionar los recursos hídricos para el desarrollo y la sostenibilidad</t>
  </si>
  <si>
    <t>Implementar sistemas de gestión integral del agua</t>
  </si>
  <si>
    <t>Gestionar de forma sostenible los recursos hídricos</t>
  </si>
  <si>
    <t>Potencial agrícola y agroindustrial</t>
  </si>
  <si>
    <t>Incrementar la productividad y diversificación agroindustrial</t>
  </si>
  <si>
    <t>Mejorar las prácticas agrícolas y apoyar la agroindustria</t>
  </si>
  <si>
    <t>Fomentar el desarrollo económico y la soberanía alimentaria</t>
  </si>
  <si>
    <t>Fortaleza comunitaria y tejido social</t>
  </si>
  <si>
    <t>Fortalecer la cohesión social y la participación comunitaria</t>
  </si>
  <si>
    <t>Desarrollar mecanismos inclusivos de participación ciudadana</t>
  </si>
  <si>
    <t>Promover la equidad social y la participación ciudadana</t>
  </si>
  <si>
    <t>Interés en energías renovables y tecnologías limpias</t>
  </si>
  <si>
    <t>Transición hacia un modelo energético sostenible</t>
  </si>
  <si>
    <t>Promover proyectos de energías renovables y eficiencia energética</t>
  </si>
  <si>
    <t>Implementar políticas de sostenibilidad y cambio climático</t>
  </si>
  <si>
    <t>Comunidad activa y organizada</t>
  </si>
  <si>
    <t>Potenciar el capital social para el desarrollo comunitario</t>
  </si>
  <si>
    <t>Fomentar la organización y liderazgo comunitario</t>
  </si>
  <si>
    <t>Facilitar el empoderamiento y desarrollo de organizaciones comunitarias</t>
  </si>
  <si>
    <t>Económico Productivo</t>
  </si>
  <si>
    <t>Biodiversidad y recursos naturales.</t>
  </si>
  <si>
    <t>Conservar y utilizar sosteniblemente la biodiversidad y recursos naturales.</t>
  </si>
  <si>
    <t>Implementar prácticas de manejo sostenible y promover la bioeconomía.</t>
  </si>
  <si>
    <t>Gestión del medio ambiente y uso sostenible de los recursos naturales.</t>
  </si>
  <si>
    <t>Sector agrícola diversificado.</t>
  </si>
  <si>
    <t>Incrementar la productividad y sostenibilidad del sector agrícola.</t>
  </si>
  <si>
    <t>Modernizar la agricultura y fomentar prácticas agroecológicas.</t>
  </si>
  <si>
    <t>Fomento de la producción agropecuaria y desarrollo rural.</t>
  </si>
  <si>
    <t>Potencial turístico.</t>
  </si>
  <si>
    <t>Desarrollar un turismo sostenible y competitivo.</t>
  </si>
  <si>
    <t>Crear infraestructura turística y promover el cantón como destino turístico.</t>
  </si>
  <si>
    <t>Promoción y regulación de actividades turísticas, preservación del patrimonio cultural y natural.</t>
  </si>
  <si>
    <t>Capital humano joven.</t>
  </si>
  <si>
    <t>Retener y atraer talento joven para fomentar la innovación y el emprendimiento.</t>
  </si>
  <si>
    <t>Ofrecer formación, empleo y oportunidades de desarrollo para los jóvenes.</t>
  </si>
  <si>
    <t>Implementación de políticas y programas de juventud, educación y capacitación.</t>
  </si>
  <si>
    <t>Producción pecuaria destacada</t>
  </si>
  <si>
    <t>Mejorar la eficiencia y sostenibilidad de la producción pecuaria.</t>
  </si>
  <si>
    <t>Implementar tecnologías y prácticas pecuarias sostenibles.</t>
  </si>
  <si>
    <t>Apoyo y promoción de la producción pecuaria, sanidad animal y trazabilidad.</t>
  </si>
  <si>
    <t>Posición geográfica estratégica.</t>
  </si>
  <si>
    <t>Aprovechar la ubicación para el desarrollo logístico y comercial.</t>
  </si>
  <si>
    <t>Mejorar la conectividad y accesibilidad del cantón.</t>
  </si>
  <si>
    <t>Desarrollo de infraestructura de transporte y fomento de la integración territorial.</t>
  </si>
  <si>
    <t>Dinamismo de las MiPymes.</t>
  </si>
  <si>
    <t>Fortalecer el tejido empresarial y promover la competitividad de las MiPymes</t>
  </si>
  <si>
    <t>Facilitar el acceso a financiamiento, capacitación y mercados.</t>
  </si>
  <si>
    <t>Apoyo al desarrollo empresarial, fomento de la innovación y el emprendimiento.</t>
  </si>
  <si>
    <t>Recursos minerales y forestales.</t>
  </si>
  <si>
    <t>Explotar de forma responsable y sostenible los recursos minerales y forestales.</t>
  </si>
  <si>
    <t>Implementar normativas y prácticas de explotación sostenible.</t>
  </si>
  <si>
    <t>Regulación y promoción del uso sostenible de los recursos minerales y forestales.</t>
  </si>
  <si>
    <t>Matriz de Sistematizacion de Problemas</t>
  </si>
  <si>
    <t>Problema</t>
  </si>
  <si>
    <t>Deforestación por expansión agrícola</t>
  </si>
  <si>
    <t>Conservación de la biodiversidad y servicios ecosistémicos</t>
  </si>
  <si>
    <t>Desarrollo de alternativas económicas sostenibles y promoción de prácticas agrícolas responsables</t>
  </si>
  <si>
    <t>Ordenamiento territorial para designar áreas de conservación; promoción de la reforestación y el uso sostenible de los recursos naturales</t>
  </si>
  <si>
    <t>Contaminación de fuentes de agua por aguas residuales</t>
  </si>
  <si>
    <t>Protección de la calidad del agua para ecosistemas y consumo humano</t>
  </si>
  <si>
    <t>Implementación de sistemas de tratamiento de aguas residuales eficientes</t>
  </si>
  <si>
    <t>Mejoramiento de los sistemas de saneamiento y tratamiento de aguas residuales; gestión integral del recurso hídrico</t>
  </si>
  <si>
    <t>Minería artesanal no regulada</t>
  </si>
  <si>
    <t>Mitigación del impacto ambiental y social de la minería</t>
  </si>
  <si>
    <t>Formalización y regulación de las actividades mineras, educación sobre prácticas sostenibles</t>
  </si>
  <si>
    <t>Regulación de la actividad minera dentro del marco legal; promoción de prácticas mineras responsables</t>
  </si>
  <si>
    <t>Erosión del suelo y pérdida de fertilidad</t>
  </si>
  <si>
    <t>Mantenimiento de la salud del suelo para la seguridad alimentaria</t>
  </si>
  <si>
    <t>Promoción de técnicas de conservación del suelo y restauración de áreas degradadas</t>
  </si>
  <si>
    <t>Fomento de prácticas agrícolas y ganaderas sostenibles que preserven la salud del suelo</t>
  </si>
  <si>
    <t>Vulnerabilidad y falta de adaptación al cambio climático</t>
  </si>
  <si>
    <t>Aumento de la resiliencia climática de comunidades y ecosistemas</t>
  </si>
  <si>
    <t>Integración de la adaptación al cambio climático en la planificación y políticas locales</t>
  </si>
  <si>
    <t>Desarrollo de políticas locales de adaptación y mitigación al cambio climático; educación y sensibilización ambiental</t>
  </si>
  <si>
    <t>Gestión ineficiente de residuos sólidos</t>
  </si>
  <si>
    <t>Reducción de la contaminación ambiental y promoción del reciclaje</t>
  </si>
  <si>
    <t>Implementación de sistemas integrales de manejo de residuos</t>
  </si>
  <si>
    <t>Manejo adecuado de residuos sólidos y promoción del reciclaje, en colaboración con la comunidad y sectores privados</t>
  </si>
  <si>
    <t>Falta de conocimientos en manejo sostenible</t>
  </si>
  <si>
    <t>Promoción de prácticas ganaderas sostenibles y conservación</t>
  </si>
  <si>
    <t>Capacitación y asistencia técnica en manejo sostenible</t>
  </si>
  <si>
    <t>Apoyo y fomento de la capacitación en prácticas ganaderas sostenibles; conservación de ecosistemas</t>
  </si>
  <si>
    <t>Desconocimiento sobre el impacto del cambio climático</t>
  </si>
  <si>
    <t>Fomento de una cultura de resiliencia y adaptación climática</t>
  </si>
  <si>
    <t>Desarrollo y ejecución de programas educativos sobre cambio climático</t>
  </si>
  <si>
    <t>Promoción de la educación ambiental y desarrollo de estrategias locales para la adaptación y mitigación del cambio climático</t>
  </si>
  <si>
    <t>Ausencia de estatus legal para áreas de recarga hídrica</t>
  </si>
  <si>
    <t>Protección legal de zonas críticas para la conservación del agua</t>
  </si>
  <si>
    <t>Adquisición o negociación para la protección legal de áreas clave</t>
  </si>
  <si>
    <t>Ordenamiento territorial para designar y proteger legalmente áreas de recarga hídrica y conservación</t>
  </si>
  <si>
    <t>Baja gestión de recursos naturales</t>
  </si>
  <si>
    <t>Uso sostenible y conservación de recursos naturales</t>
  </si>
  <si>
    <t>Mejora de la gestión y planificación del uso de los recursos naturales</t>
  </si>
  <si>
    <t>Planificación y regulación del uso sostenible de los recursos naturales; promoción de la conservación y el manejo sostenible</t>
  </si>
  <si>
    <t>Presencia excesiva de fauna urbana</t>
  </si>
  <si>
    <t>Gestión sostenible de la fauna urbana</t>
  </si>
  <si>
    <t>Mitigación de conflictos con humanos</t>
  </si>
  <si>
    <t>Regulación de la fauna urbana excesiva</t>
  </si>
  <si>
    <t>Falta de un nuevo centro de disposición final</t>
  </si>
  <si>
    <t>Desarrollar planes para la operación sostenible del relleno sanitario</t>
  </si>
  <si>
    <t>Buscar un nuevo predio para el sitio de dispersión final</t>
  </si>
  <si>
    <t>Realizar estudios de impacto ambiental para evaluar los posibles efectos del relleno sanitario en el entorno natural y social antes de su construcción y durante su operación.</t>
  </si>
  <si>
    <t>Falta de una planta de tratamiento de agua residual</t>
  </si>
  <si>
    <t>Mitigación de la contaminación de los ríos.</t>
  </si>
  <si>
    <t>Construir la planta de tratamiento de agua residual</t>
  </si>
  <si>
    <t>Establecer programas de mantenimiento regular para asegurar el funcionamiento continuo y eficiente de la planta.</t>
  </si>
  <si>
    <t>Plagas en cultivos</t>
  </si>
  <si>
    <t>Mitigación de plagas en los cultivos</t>
  </si>
  <si>
    <t>Establecer sistemas efectivos de monitoreo para detectar la presencia y la población de plagas, así como para evaluar la eficacia de las medidas de control aplicadas.</t>
  </si>
  <si>
    <t>Implementar prácticas de manejo del suelo y del agua que reduzcan la incidencia de plagas.</t>
  </si>
  <si>
    <t>Desnutrición crónica infantil</t>
  </si>
  <si>
    <t>Erradicar la desnutrición infantil y garantizar la seguridad alimentaria</t>
  </si>
  <si>
    <t>Implementar programas de nutrición y salud pública</t>
  </si>
  <si>
    <t>Promover la salud y el saneamiento ambiental, gestionar programas de alimentación y nutrición.</t>
  </si>
  <si>
    <t>Falta de centros de libre esparcimiento</t>
  </si>
  <si>
    <t>Mejorar espacios recreativos para la ciudadanía</t>
  </si>
  <si>
    <t>Expandir los espacios recreativos del cantón</t>
  </si>
  <si>
    <t>Planificar, construir o mejorar la infraestructura para la ciudadanía.</t>
  </si>
  <si>
    <t>Acceso limitado a servicios básicos</t>
  </si>
  <si>
    <t>Universalizar el acceso a servicios básicos de calidad</t>
  </si>
  <si>
    <t>Expandir y mejorar la infraestructura de servicios básicos</t>
  </si>
  <si>
    <t>Planificar y construir la infraestructura para la prestación de servicios públicos básicos.</t>
  </si>
  <si>
    <t>Pobreza y desigualdad económica</t>
  </si>
  <si>
    <t>Reducir los índices de pobreza y desigualdad</t>
  </si>
  <si>
    <t>Reforzar la atención a los grupos de atención prioritaria, contribuendo a la reducción de brechas.</t>
  </si>
  <si>
    <t>Fomentar el desarrollo económico y social, implementar programas de asistencia social.</t>
  </si>
  <si>
    <t>Violencia y seguridad ciudadana</t>
  </si>
  <si>
    <t>Mejorar la seguridad y convivencia ciudadana</t>
  </si>
  <si>
    <t>Fortalecer la seguridad y los mecanismos de prevención de violencia</t>
  </si>
  <si>
    <t>Coordinar con la policía nacional para garantizar la seguridad ciudadana.</t>
  </si>
  <si>
    <t>Gestión y conservación del patrimonio</t>
  </si>
  <si>
    <t>Preservar y valorizar el patrimonio cultural</t>
  </si>
  <si>
    <t>Promover el turismo cultural y la conservación patrimonial</t>
  </si>
  <si>
    <t>Planificar y promover el turismo, gestionar y conservar el patrimonio cultural.</t>
  </si>
  <si>
    <t>Baja cobertura de salud</t>
  </si>
  <si>
    <t>Mejorar la cobertura y calidad de los servicios de salud</t>
  </si>
  <si>
    <t>Fortalecer el sistema de salud local</t>
  </si>
  <si>
    <t>Gestionar establecimientos de salud y promover programas de salud preventiva.</t>
  </si>
  <si>
    <t>Insuficiente oferta educativa</t>
  </si>
  <si>
    <t>Ampliar y diversificar la oferta educativa</t>
  </si>
  <si>
    <t>Mejorar y ampliar la infraestructura educativa y la formación docente</t>
  </si>
  <si>
    <t>Promover la creación y el fortalecimiento de instituciones educativas.</t>
  </si>
  <si>
    <t>Deficiencias en vivienda y hábitat</t>
  </si>
  <si>
    <t>Mejorar las condiciones de vivienda</t>
  </si>
  <si>
    <t>Desarrollar proyectos de vivienda social y ordenamiento territorial</t>
  </si>
  <si>
    <t>Planificar y ejecutar planes de vivienda y desarrollo urbano.</t>
  </si>
  <si>
    <t>Asentamientos Humanos , movilidad, energía y conectividad</t>
  </si>
  <si>
    <t>Asentamientos humanos en zonas de riesgo no mitigable</t>
  </si>
  <si>
    <t>Desarrollar un territorio resiliente frente a amenazas naturales</t>
  </si>
  <si>
    <t>Identificar, mapear, valorizar y desarrollar acciones para asentamientos en zonas de riesgo no mitigable</t>
  </si>
  <si>
    <t>Gestión de riesgos que incluye acciones de prevención, reacción, mitigación, reconstrucción y transferencia</t>
  </si>
  <si>
    <t>Cobertura insuficiente de servicios básicos en el área rural</t>
  </si>
  <si>
    <t>Alcanzar una cobertura equitativa de servicios básicos en todo el territorio cantonal</t>
  </si>
  <si>
    <t>Ampliar y mejorar la infraestructura de agua potable y alcantarillado en zonas rurales prioritarias</t>
  </si>
  <si>
    <t>Prestación de servicios públicos que sean de su responsabilidad</t>
  </si>
  <si>
    <t>Déficit habitacional</t>
  </si>
  <si>
    <t>Garantizar el acceso a vivienda digna para toda la población del cantón</t>
  </si>
  <si>
    <t>Desarrollar programas de vivienda social y mejoramiento habitacional focalizados en áreas prioritarias articulándose con los entes competentes</t>
  </si>
  <si>
    <t>Planificación y regulación del uso del suelo urbano y rural</t>
  </si>
  <si>
    <t>Congestión vehicular en nodos como Tambillo, Machachi y Alóag</t>
  </si>
  <si>
    <t>Lograr un sistema de movilidad eficiente y sostenible a nivel cantonal</t>
  </si>
  <si>
    <t>Implementar medidas de gestión de tráfico y promover alternativas de transporte en áreas críticas en articulación con los entes competentes</t>
  </si>
  <si>
    <t>Crecimiento urbano desordenado, especialmente en áreas cercanas a Quito</t>
  </si>
  <si>
    <t>Establecer un modelo de desarrollo urbano compacto y sostenible</t>
  </si>
  <si>
    <t>Actualizar y hacer cumplir los planes de uso y gestión del suelo</t>
  </si>
  <si>
    <t>Brechas en cobertura de equipamientos educativos y de salud en zonas rurales</t>
  </si>
  <si>
    <t>Garantizar acceso equitativo a servicios de educación y salud en todo el territorio</t>
  </si>
  <si>
    <t>Coordinar con entidades competentes la ampliación de cobertura de equipamientos en áreas prioritarias</t>
  </si>
  <si>
    <t>Infraestructura vial rural en mal estado</t>
  </si>
  <si>
    <t>Optimizar la red vial rural, proyectar, y dar mantenimiento a la red vial cantonal</t>
  </si>
  <si>
    <t>Asentamientos humanos irregulares</t>
  </si>
  <si>
    <t>Lograr un desarrollo urbano planificado y ordenado en todo el cantón</t>
  </si>
  <si>
    <t>Reformar la normativa vigente respecto a uso y ocupación del suelo y regular los asentamientos humanos que cumplen con las características para el proceso</t>
  </si>
  <si>
    <t>Planificación y regulación del uso y ocupación del suelo</t>
  </si>
  <si>
    <t>Gestión poco adecuada de residuos sólidos en el área rural</t>
  </si>
  <si>
    <t>Implementar un sistema de gestión de residuos sostenible</t>
  </si>
  <si>
    <t>Mejorar las prácticas de recolección, tratamiento y disposición final</t>
  </si>
  <si>
    <t>Planificación del manejo y gestión de desechos sólidos</t>
  </si>
  <si>
    <t>Insuficiente conectividad digital en zonas rurales</t>
  </si>
  <si>
    <t>Lograr una cobertura universal de servicios de telecomunicaciones en el cantón</t>
  </si>
  <si>
    <t>Gestionar con proveedores la ampliación de redes de internet en áreas rurales</t>
  </si>
  <si>
    <t>Gestión y promoción del desarrollo de las telecomunicaciones en el cantón</t>
  </si>
  <si>
    <t>Deterioro de la infraestructura patrimonial</t>
  </si>
  <si>
    <t>Preservar y poner en valor el patrimonio arquitectónico y cultural del cantón</t>
  </si>
  <si>
    <t>Desarrollar un programa de rehabilitación de edificaciones patrimoniales, reformar la normativa de gestión de áreas patrimoniales</t>
  </si>
  <si>
    <t>Desigualdad en la distribución de espacios públicos y áreas verdes</t>
  </si>
  <si>
    <t>Asegurar una distribución equitativa de espacios públicos de calidad en todo el cantón</t>
  </si>
  <si>
    <t>Implementar un plan de creación y mejoramiento de espacios públicos en áreas deficitarias</t>
  </si>
  <si>
    <t>Distribución y organización de los lugares de trabajo</t>
  </si>
  <si>
    <t>Renovar y ampliar la infraestructura para una mejor distribución de los espacios de trabajo</t>
  </si>
  <si>
    <t>Priorizar y gestionar eficientemente los recursos para infraestructura</t>
  </si>
  <si>
    <t>Planificar y regular el uso y ocupación del suelo urbano y rural</t>
  </si>
  <si>
    <t>Limitada ejecución de presupuestos</t>
  </si>
  <si>
    <t>Optimizar la asignación de recursos para el desarrollo sostenible</t>
  </si>
  <si>
    <t>Mejorar los procesos de planificación y ejecución presupuestaria</t>
  </si>
  <si>
    <t>Administrar sus bienes, rentas y contribuciones especiales</t>
  </si>
  <si>
    <t>Desafíos en la actualización del sistema de catastro</t>
  </si>
  <si>
    <t>Implementar un sistema de catastro moderno y eficiente</t>
  </si>
  <si>
    <t>Integrar tecnologías de información en la gestión catastral</t>
  </si>
  <si>
    <t>Gestionar la formación y actualización de catastros</t>
  </si>
  <si>
    <t>Participación ciudadana insuficiente</t>
  </si>
  <si>
    <t>Fomentar una cultura de participación activa y democrática</t>
  </si>
  <si>
    <t>Desarrollar mecanismos inclusivos y efectivos de participación</t>
  </si>
  <si>
    <t>Promover la participación ciudadana en la planificación y gestión</t>
  </si>
  <si>
    <t>Falta de políticas de inclusión y sostenibilidad</t>
  </si>
  <si>
    <t>Integrar la sostenibilidad y equidad en todas las políticas</t>
  </si>
  <si>
    <t>Incorporar principios de sostenibilidad en la planificación territorial</t>
  </si>
  <si>
    <t>Formular políticas públicas de desarrollo local</t>
  </si>
  <si>
    <t>Retos en la modernización administrativa</t>
  </si>
  <si>
    <t>Establecer una administración pública eficiente y transparente</t>
  </si>
  <si>
    <t>Implementar sistemas digitales para la gestión pública</t>
  </si>
  <si>
    <t>Prestar los servicios públicos que determine la ley</t>
  </si>
  <si>
    <t>Necesidad de fortalecimiento institucional</t>
  </si>
  <si>
    <t>Desarrollar capacidades institucionales para una gestión eficaz</t>
  </si>
  <si>
    <t>Capacitar al personal y actualizar los procesos administrativos</t>
  </si>
  <si>
    <t>Ejercer el control sobre el uso y ocupación del suelo en su territorio</t>
  </si>
  <si>
    <t>Bajo nivel de desarrollo económico y social</t>
  </si>
  <si>
    <t>Promover un desarrollo económico inclusivo y sostenible</t>
  </si>
  <si>
    <t>Crear un entorno favorable para la inversión y la innovación</t>
  </si>
  <si>
    <t>Promover el desarrollo económico, social y cultural</t>
  </si>
  <si>
    <t>Inseguridad y vulnerabilidad ambiental</t>
  </si>
  <si>
    <t>Mejorar la resiliencia y seguridad del cantón frente a amenazas</t>
  </si>
  <si>
    <t>Implementar políticas y medidas de mitigación y adaptación</t>
  </si>
  <si>
    <t>Preservar el medio ambiente y promover el uso sostenible de los recursos naturales</t>
  </si>
  <si>
    <t>Ineficacia en la gestión de servicios básicos</t>
  </si>
  <si>
    <t>Garantizar el acceso universal a servicios básicos de calidad</t>
  </si>
  <si>
    <t>Mejorar la eficiencia y cobertura de los servicios públicos</t>
  </si>
  <si>
    <t>Construir y mantener la infraestructura física básica</t>
  </si>
  <si>
    <t>Deterioro de la infraestructura vial.</t>
  </si>
  <si>
    <t>Mejorar y mantener la infraestructura vial para facilitar el acceso y la conectividad.</t>
  </si>
  <si>
    <t>Asegurar financiamiento y eficiencia en la ejecución de proyectos de infraestructura.</t>
  </si>
  <si>
    <t>Planificar, construir, operar y mantener la vialidad urbana y rural.</t>
  </si>
  <si>
    <t>Baja diversificación económica.</t>
  </si>
  <si>
    <t>Fomentar sectores económicos emergentes y valor agregado.</t>
  </si>
  <si>
    <t>Crear un ecosistema que promueva la innovación y el emprendimiento.</t>
  </si>
  <si>
    <t>Promover el desarrollo económico local y el fomento de la producción y productividad.</t>
  </si>
  <si>
    <t>Insuficiente inversión en desarrollo local.</t>
  </si>
  <si>
    <t>Atraer y canalizar inversiones para el desarrollo sostenible.</t>
  </si>
  <si>
    <t>Crear un entorno favorable para la inversión y la colaboración público-privada.</t>
  </si>
  <si>
    <t>Fomentar la inversión y establecer políticas de incentivos para el desarrollo local.</t>
  </si>
  <si>
    <t>Tasa de desempleo elevada.</t>
  </si>
  <si>
    <t>Generar empleo estable y de calidad para la población activa.</t>
  </si>
  <si>
    <t>Desarrollar programas de capacitación y fomento del empleo.</t>
  </si>
  <si>
    <t>Promover la creación de empleo y apoyar la formación laboral y profesional.</t>
  </si>
  <si>
    <t>Emigración de talento joven</t>
  </si>
  <si>
    <t>Retener y atraer a la población joven mediante oportunidades de desarrollo.</t>
  </si>
  <si>
    <t>Ofrecer incentivos y oportunidades para los jóvenes dentro del cantón.</t>
  </si>
  <si>
    <t>Desarrollar programas de juventud que incentiven su participación en el desarrollo local.</t>
  </si>
  <si>
    <t>Falta de acceso a crédito para MiPymes.</t>
  </si>
  <si>
    <t>Facilitar el acceso a financiamiento para pequeñas y medianas empresas.</t>
  </si>
  <si>
    <t>Establecer alianzas con instituciones financieras para programas de crédito.</t>
  </si>
  <si>
    <t>Fomentar el acceso al crédito y financiamiento para el desarrollo empresarial.</t>
  </si>
  <si>
    <t>Insuficiente promoción del turismo.</t>
  </si>
  <si>
    <t>Posicionar al cantón como un destino turístico sostenible y atractivo.</t>
  </si>
  <si>
    <t>Desarrollar e implementar una estrategia integral de turismo.</t>
  </si>
  <si>
    <t>Promover y regular las actividades turísticas, preservando el patrimonio cultural y natural.</t>
  </si>
  <si>
    <t>Limitada infraestructura de apoyo a la producción.</t>
  </si>
  <si>
    <t>Desarrollar infraestructura que respalde la producción y comercialización.</t>
  </si>
  <si>
    <t>Planificar y ejecutar proyectos de infraestructura productiva y logística</t>
  </si>
  <si>
    <t>Fomentar la creación y mejora de infraestructuras para el apoyo a la producción local.</t>
  </si>
  <si>
    <t>Herramienta para la Priorización de Problemas</t>
  </si>
  <si>
    <t>Problemas</t>
  </si>
  <si>
    <t xml:space="preserve">Valoracion total </t>
  </si>
  <si>
    <t>Apoyo de sectores involucrados</t>
  </si>
  <si>
    <t>Urgencia</t>
  </si>
  <si>
    <t>Ambito territorial</t>
  </si>
  <si>
    <t>Capacidad institucional</t>
  </si>
  <si>
    <t>Herramienta para la priorización de potencialidades</t>
  </si>
  <si>
    <t>Matriz de problemas con prioridad alta o media con sus desafíos de gestión.</t>
  </si>
  <si>
    <t>Potencialidades</t>
  </si>
  <si>
    <t>Prioridad (Alta /media)</t>
  </si>
  <si>
    <t>Desafio de gestion</t>
  </si>
  <si>
    <t xml:space="preserve">Desafio de largo plazo </t>
  </si>
  <si>
    <t>Alta</t>
  </si>
  <si>
    <t xml:space="preserve">Media </t>
  </si>
  <si>
    <t>Media</t>
  </si>
  <si>
    <t>Asentamientos Humanos y Movilidad, energía y conectividad</t>
  </si>
  <si>
    <t xml:space="preserve">Vision de Desarrollo </t>
  </si>
  <si>
    <t xml:space="preserve">Objetivos de Desarrollo </t>
  </si>
  <si>
    <t>Objetivo cantonal: Promover la transformación integral del cantón Mejía para garantizar un desarrollo equitativo, sostenible y ordenado que priorice la conservación de la biodiversidad y la gestión responsable de los recursos naturales. Lo que se busca es prevenir y mitigar riesgos ambientales, mejorando así la calidad de vida de la población y fortaleciendo la resiliencia comunitaria frente a los desafíos del cambio climático, asegurando un entorno seguro y saludable para todos los habitantes del cantón.</t>
  </si>
  <si>
    <t xml:space="preserve">Promover un desarrollo integral del cantón Mejía que priorice la conservación de la biodiversidad, la gestión sostenible de los recursos naturales y la mitigación de riesgos ambientales, con el fin de mejorar la calidad de vida de la población. Este enfoque fomentará un desarrollo económico equilibrado y garantizará la resiliencia del territorio frente a los desafíos del cambio climático, asegurando un entorno seguro y saludable para las generaciones presentes y futuras.
</t>
  </si>
  <si>
    <t xml:space="preserve">Desarrollar un sistema integral de infraestructuras y equipamientos modernos que favorezcan la cohesión territorial entre las zonas urbanas y rurales. Esto incluirá la mejora de la movilidad urbana sostenible, el fortalecimiento de la conectividad digital y la protección del patrimonio cultural y natural. Se fomentará la implementación de tecnologías inteligentes y el uso de energías limpias para optimizar la gestión urbana, garantizando así un desarrollo inclusivo y sostenible que eleve la calidad de vida de todos los habitantes del cantón Mejía.
Garantizar el acceso universal y equitativo a servicios básicos de calidad para todos los habitantes del cantón Mejía, incluyendo las áreas remotas o de difícil acceso, a fin de mejorar integralmente las condiciones de vida de la población. Este objetivo busca promover el desarrollo socioeconómico equilibrado, reduciendo las brechas de desigualdad y fomentando el bienestar integral de los ciudadanos, como pilar fundamental para alcanzar un desarrollo sostenible e inclusivo en el territorio.
</t>
  </si>
  <si>
    <t>Construir un desarrollo integral en el cantón Mejía que asegure el bienestar social, económico y cultural de sus habitantes. Esto se logrará mediante el fortalecimiento de la infraestructura y los servicios educativos y sanitarios, así como a través de la inclusión efectiva de grupos vulnerables. Se priorizará la preservación del patrimonio cultural y natural, además de implementar políticas públicas con enfoque en derechos humanos y culturales, garantizando la participación comunitaria y promoviendo la equidad en todas las áreas del desarrollo.</t>
  </si>
  <si>
    <t xml:space="preserve">Fomentar un crecimiento económico sostenible mediante la diversificación y el fortalecimiento de los tres sectores económicos: agropecuario, industrial y servicios. Se promoverán sistemas de comercio justo e iniciativas que impulsen la innovación y el emprendimiento a través de la asociatividad. Esto creará un entorno económico favorable que atraiga inversiones y fomente alianzas público-privadas, impulsando el uso de tecnologías limpias que generen empleos dignos y mejoren la calidad de vida de la población.
</t>
  </si>
  <si>
    <t>Fortalecer las capacidades operativas de gestión institucional mediante la implementación de un sistema robusto de gestión de calidad, rendición de cuentas y participación ciudadana. Esto generará condiciones propicias para promover un cambio en la cultura organizacional que responda eficazmente a las necesidades ciudadanas. Se fortalecerá la participación ciudadana en procesos de planificación participativa para el desarrollo, aumentando así la confianza en la gobernanza a través de prácticas transparentes.</t>
  </si>
  <si>
    <t>Objetivos, Politicas, Metas , Indicadores</t>
  </si>
  <si>
    <t>SISTEMA</t>
  </si>
  <si>
    <t>Desafio de largo plazo (Alto y Medio)</t>
  </si>
  <si>
    <t>Objetivo de desarrollo</t>
  </si>
  <si>
    <t>Competencia</t>
  </si>
  <si>
    <t>Promover un desarrollo integral del cantón Mejía que priorice la conservación de la biodiversidad, la gestión sostenible de los recursos naturales y la mitigación de riesgos ambientales, con el fin de mejorar la calidad de vida de la población. Este enfoque fomentará un desarrollo económico equilibrado y garantizará la resiliencia del territorio frente a los desafíos del cambio climático, asegurando un entorno seguro y saludable para las generaciones presentes y futuras.</t>
  </si>
  <si>
    <t>Ambiente</t>
  </si>
  <si>
    <t>Ambiente
Ordenamiento territorial</t>
  </si>
  <si>
    <t>Seguridad</t>
  </si>
  <si>
    <t>Inclusión social</t>
  </si>
  <si>
    <t>Prestación de servicios públicos</t>
  </si>
  <si>
    <t>Movilidad, Vialidad, Tránsito, Transporte Terrestre y Seguridad Vial</t>
  </si>
  <si>
    <t>Asegurar la transparencia en la formulación y ejecución de los planes y proyectos del GAD a través del robustecimiento del sistema existente.</t>
  </si>
  <si>
    <t>Gestión institucional</t>
  </si>
  <si>
    <t>Establecer un marco de cooperación multinivel efectivo entre el GAD Mejía e instituciones del Ejecutivo, así como otras entidades relevantes, para abordar de manera integral los desafíos locales.</t>
  </si>
  <si>
    <t>Fortalecer los mecanismos de participación ciudadana y control social. Esto implica desarrollar e institucionalizar mecanismos que permitan a los ciudadanos involucrarse activamente en la toma de decisiones.</t>
  </si>
  <si>
    <t>Optimizar los procesos administrativos para mejorar la gestión pública</t>
  </si>
  <si>
    <t>Fomentar un crecimiento económico sostenible mediante la diversificación y el fortalecimiento de los tres sectores económicos: agropecuario, industrial y servicios. Se promoverán sistemas de comercio justo e iniciativas que impulsen la innovación y el emprendimiento a través de la asociatividad. Esto creará un entorno económico favorable que atraiga inversiones y fomente alianzas público-privadas, impulsando el uso de tecnologías limpias que generen empleos dignos y mejoren la calidad de vida de la población.</t>
  </si>
  <si>
    <t>Desarrollo productivo y competitividad</t>
  </si>
  <si>
    <t>Componete</t>
  </si>
  <si>
    <t>Desafio de Gestión (alto y medio)</t>
  </si>
  <si>
    <t>Objetivo de Gestión</t>
  </si>
  <si>
    <t>Unidad de Intervencion</t>
  </si>
  <si>
    <t>Todo el Territorio</t>
  </si>
  <si>
    <t>Articulación</t>
  </si>
  <si>
    <t>Suelo Urbano</t>
  </si>
  <si>
    <t>Suelo Rural</t>
  </si>
  <si>
    <t>Consolidado</t>
  </si>
  <si>
    <t>No Consolidado</t>
  </si>
  <si>
    <t>Proteccion</t>
  </si>
  <si>
    <t>Produccion</t>
  </si>
  <si>
    <t>Aprovechamiento Estractivo</t>
  </si>
  <si>
    <t>Expansión Urbana</t>
  </si>
  <si>
    <t>Físico ambiental</t>
  </si>
  <si>
    <t>Optimizar la gestión de aguas residuales mediante la implementación de sistemas de tratamiento modernos y sostenibles que mejoren la calidad del agua y protejan los recursos hídricos del cantón.</t>
  </si>
  <si>
    <t>X</t>
  </si>
  <si>
    <t>Ministerio de Ambiente, Agua y Transición Ecología 
Secretaría Nacional de Gestión de Riesgos
GAD Provincial
GAD Cantonal 
GAD Parroquial 
ONGs</t>
  </si>
  <si>
    <t>Residuos sólidos</t>
  </si>
  <si>
    <t>Desarrollar e implementar un sistema integral de manejo de residuos que promueva la reducción, reutilización y reciclaje, garantizando un tratamiento adecuado de los desechos sólidos y mejorando la sostenibilidad ambiental.</t>
  </si>
  <si>
    <t xml:space="preserve">Ministerio de Ambiente Agua y Transición Ecológica
GAD Provincial
GAD Cantonal 
GAD Parroquial 
ONGs
</t>
  </si>
  <si>
    <t>Incorporar estrategias de adaptación al cambio climático en las políticas públicas y planificación territorial del cantón, promoviendo la resiliencia frente a los efectos del clima y reduciendo la vulnerabilidad de la población.</t>
  </si>
  <si>
    <t>Secretaría Nacional de Planificación
Secretaría Nacional de Gestión de Riesgos
Ministerio del Ambiente, Agua y Transición Ecológica
GAD Provincial
GAD Cantonal 
GAD Parroquial 
ONGs</t>
  </si>
  <si>
    <t>Fomentar el desarrollo de alternativas económicas sostenibles y la adopción de prácticas agrícolas responsables, generando ingresos a la población rural mientras se protege el medio ambiente y se garantiza la seguridad alimentaria.</t>
  </si>
  <si>
    <t>Ministerio de Agricultura y Ganadería
Ministerio del Ambiente, Agua y Transición Ecológica
GAD Provincial
GAD Cantonal 
GAD Parroquial 
ONGs</t>
  </si>
  <si>
    <t>Impulsar la conservación de los recursos naturales del cantón mientras se promueve el desarrollo económico local, fomentando actividades económicas que respeten el entorno ambiental y mejoren la calidad de vida de la población.</t>
  </si>
  <si>
    <t>Ministerio del Ambiente, Agua y Transición Ecológica
GAD Provincial
GAD Cantonal 
GAD Parroquial</t>
  </si>
  <si>
    <t>Implementar una gestión integral y sostenible del agua que contemple la protección y recuperación de cuencas hidrográficas, garantizando la disponibilidad y calidad del recurso hídrico para las generaciones actuales y futuras.</t>
  </si>
  <si>
    <t>Desarrollar infraestructuras turísticas sostenibles que promuevan el ecoturismo y el turismo comunitario, fortaleciendo la economía local sin comprometer los recursos naturales y culturales del cantón.</t>
  </si>
  <si>
    <t>Fortalecer la regulación y supervisión de las actividades mineras en el cantón, promoviendo prácticas responsables que minimicen los impactos ambientales y sociales, garantizando el bienestar de las comunidades afectadas.</t>
  </si>
  <si>
    <t>Lograr el control sostenible de la fauna urbana en el cantón Mejía mediante la implementación de un plan integral que regule la población de animales callejeros, reduzca los riesgos sanitarios y minimice el impacto ambiental</t>
  </si>
  <si>
    <t>Ministerio del Ambiente, Agua y Transición Ecológica
MINTUR
GAD Provincial
GAD Cantonal 
GAD Parroquial</t>
  </si>
  <si>
    <t>Academia
Empresas Mineras en el cantón 
Ministerio de Energía y Minas
Ministerio del Ambiente, Agua y Transición Ecológica
GAD Provincial
GAD Cantonal 
GAD Parroquial</t>
  </si>
  <si>
    <t>Desafio de Gestión (altoy medio)</t>
  </si>
  <si>
    <t>Asentamientos humanos</t>
  </si>
  <si>
    <t>Ordenamiento territorial</t>
  </si>
  <si>
    <t>Garantizar el crecimiento urbano sostenible y planificado mediante la elaboración y aplicación de planes parciales que ordenen el crecimiento territorial en áreas estratégicas del cantón.</t>
  </si>
  <si>
    <t>GAD Provincial
GAD Cantonal 
GAD Parroquial 
ONGs</t>
  </si>
  <si>
    <t>Promover el desarrollo económico mediante la reforma de la regulación de uso y ocupación del suelo, facilitando la creación de áreas industriales compatibles con la planificación territorial y el crecimiento equilibrado.</t>
  </si>
  <si>
    <t>Asegurar la equidad en el acceso a servicios básicos mediante la identificación de sectores urbanos rezagados y la expansión de la cobertura de agua potable, alcantarillado, energía y otros servicios esenciales.</t>
  </si>
  <si>
    <t>Agencia Nacional de Tránsito
Ministerio de Transporte y Obras Públicas 
Policía Nacional
GAD Provincial
GAD Cantonal 
GAD Parroquial 
ONGs</t>
  </si>
  <si>
    <t>Ordenamiento Territorial
Ambiente</t>
  </si>
  <si>
    <t>Mejorar la conectividad y accesibilidad en el cantón mediante la optimización, mantenimiento y expansión de la red vial cantonal, priorizando la seguridad y eficiencia del transporte.</t>
  </si>
  <si>
    <t>GAD Provincial
GAD Cantonal 
GAD Parroquial 
ONGs</t>
  </si>
  <si>
    <t>Mitigar el riesgo en asentamientos ubicados en zonas peligrosas mediante la identificación, mapeo y desarrollo de estrategias de reubicación o adaptación a las condiciones no mitigables del territorio.</t>
  </si>
  <si>
    <t>Ordenamiento Territorial</t>
  </si>
  <si>
    <t>Mejorar las condiciones de vida en las zonas rurales prioritarias mediante la ampliación y optimización de la infraestructura de agua potable y alcantarillado.</t>
  </si>
  <si>
    <t>Ministerio de Desarrollo Urbano y Vivienda
Creamos Infraestructura EP
GAD Provincial
GAD Cantonal 
GAD Parroquial</t>
  </si>
  <si>
    <t>Incrementar el acceso a vivienda digna mediante el desarrollo de programas de vivienda social y mejoramiento habitacional en coordinación con las entidades competentes y focalizados en áreas de mayor necesidad.</t>
  </si>
  <si>
    <t>Secretaría Nacional de Planificación
GAD Provincial
GAD Cantonal 
GAD Parroquial</t>
  </si>
  <si>
    <t>Asegurar un desarrollo urbano y rural sostenible mediante la actualización y cumplimiento efectivo de los planes de uso y gestión del suelo, alineados con las necesidades actuales del cantón.</t>
  </si>
  <si>
    <t>Ampliar el acceso a equipamientos públicos esenciales en áreas prioritarias mediante la coordinación interinstitucional para la planificación y ejecución de nuevas infraestructuras.</t>
  </si>
  <si>
    <t>Fortalecer la conectividad rural y su integración con la red vial cantonal mediante la optimización, proyección y mantenimiento continuo de las vías en las zonas rurales.</t>
  </si>
  <si>
    <t>GAD Provincial
GAD Cantonal 
GAD Parroquial</t>
  </si>
  <si>
    <t>Regularizar y formalizar los asentamientos humanos mediante la reforma de la normativa de uso y ocupación del suelo, garantizando condiciones seguras y sostenibles para los habitantes.</t>
  </si>
  <si>
    <t>Ordenamiento territorial
Patrimonio</t>
  </si>
  <si>
    <t>Preservar el patrimonio cultural del cantón mediante la rehabilitación de edificaciones patrimoniales y la reforma de la normativa para la gestión integral de áreas patrimoniales, asegurando su conservación y uso adecuado.</t>
  </si>
  <si>
    <t>Ministerio de Cultura y Patrimonio
GAD Cantonal 
GAD Parroquial</t>
  </si>
  <si>
    <t>Socio cultural</t>
  </si>
  <si>
    <t>Asegurar la ampliación y mejora de la infraestructura de servicios básicos en todo el cantón, garantizando el acceso equitativo para todos los ciudadanos.</t>
  </si>
  <si>
    <t>Secretaría de la Mujer y Derechos Humanos
Ministerio de Inclusión Económica y Social
Ministerio de Educación 
SECAP
Policía Nacional</t>
  </si>
  <si>
    <t>Promover un entorno seguro mediante la implementación de estrategias efectivas de prevención de violencia y fortalecimiento de la seguridad comunitaria.</t>
  </si>
  <si>
    <t>Aportar al mejoramiento de la salud pública del cantón a través de la gestión y abastecimiento de un predio destinado a la construcción de un hospital en Machachi</t>
  </si>
  <si>
    <t>Secretaría de la Mujer y Derechos Humanos
Ministerio de Inclusión Económica y Social
GAD Provincial
GAD Cantonal 
GAD Parroquial 
ONGs</t>
  </si>
  <si>
    <t>Reforzar la atención a los grupos de atención prioritaria, contribuyendo a la reducción de las brechas</t>
  </si>
  <si>
    <t>Garantizar una atención integral a los grupos de atención prioritaria, promoviendo su inclusión y bienestar social.</t>
  </si>
  <si>
    <t>Ministerio de Cultura y Patrimonio
MINTUR
GAD Provincial
GAD Cantonal 
GAD Parroquial</t>
  </si>
  <si>
    <t>Promover la valorización y difusión del patrimonio cultural del cantón, integrándose en el desarrollo turístico y educativo.</t>
  </si>
  <si>
    <t>Secretaría de Pueblos
Ministerio de Cultura y Patrimonio
Ministerio de Educación 
SECAP</t>
  </si>
  <si>
    <t>Fomentar la convivencia pacífica y el respeto entre diferentes culturas presentes en el cantón, promoviendo la inclusión social.</t>
  </si>
  <si>
    <t>Impulsar el desarrollo de la producción artesanal local mediante el apoyo a los artesanos y la promoción de sus productos en el mercado.</t>
  </si>
  <si>
    <t>Ministerio de Producción, Comercio Exterior, Inversiones y Pesca.
Ministerio de Cultura y Patrimonio
GAD Provincial
GAD Cantonal 
GAD Parroquial</t>
  </si>
  <si>
    <t>Económico productivo</t>
  </si>
  <si>
    <t>Crear un ecosistema que promueva la innovación y el emprendimiento</t>
  </si>
  <si>
    <t>Fomentar un ecosistema dinámico e inclusivo que impulse la innovación y el emprendimiento mediante el desarrollo de redes de apoyo, incubadoras y programas de formación en el cantón Mejía.</t>
  </si>
  <si>
    <t>Ministerio de Producción, Comercio Exterior, Inversiones y Pesca
Ministerio de Agricultura y Ganadería
Ministerio de Energía y Minas
MINTUR
Empresas del cantón
GAD Provincial
GAD Cantonal 
GAD Parroquial 
ONGs</t>
  </si>
  <si>
    <t>Crear un entorno favorable para la inversión y la colaboración público-privada</t>
  </si>
  <si>
    <t>Generar un entorno atractivo para la inversión mediante incentivos adecuados y el establecimiento de alianzas público-privadas que promuevan el desarrollo económico sostenible del cantón.</t>
  </si>
  <si>
    <t>Ministerio de Educación
SECAP
Subsecretaría Técnica de Cualificaciones
GAD Provincial
GAD Cantonal</t>
  </si>
  <si>
    <t>Desarrollar programas de capacitación y fomento del empleo</t>
  </si>
  <si>
    <t>Implementar programas de capacitación laboral y promoción del empleo en sectores estratégicos, con especial énfasis en jóvenes y grupos vulnerables, fortaleciendo las capacidades productivas locales.</t>
  </si>
  <si>
    <t>Banco del Pacífico
BanEcuador
GAD Provincial
GAD Cantonal 
GAD Parroquial 
ONGs</t>
  </si>
  <si>
    <t>Establecer alianzas con instituciones financieras para programas de crédito</t>
  </si>
  <si>
    <t>Facilitar el acceso al crédito mediante la creación de alianzas con instituciones financieras, incentivando la inversión en proyectos productivos y emprendimientos locales.</t>
  </si>
  <si>
    <t>Desarrollar e implementar una estrategia integral de turismo</t>
  </si>
  <si>
    <t>Desarrollar una estrategia integral de turismo que potencie los recursos naturales, históricos y culturales del cantón, promoviendo un turismo sostenible y generador de ingresos.</t>
  </si>
  <si>
    <t>Ministerio de Producción, Comercio Exterior, Inversiones y Pesca
Ministerio de Agricultura y Ganadería
Ministerio de Energía y Minas
MINTUR
Empresas del cantón
GAD Provincial
GAD Cantonal</t>
  </si>
  <si>
    <t>Planificar y ejecutar proyectos de infraestructura productiva y logística que mejoren la competitividad del cantón, facilitando el transporte y almacenamiento de productos agrícolas e industriales.</t>
  </si>
  <si>
    <t>Ministerio del Ambiente, Agua y Transición Ecológica
Ministerio de Producción, Comercio Exterior, Inversiones y Pesca
Ministerio de Agricultura y Ganadería
Ministerio de Energía y Minas
GAD Provincial
GAD Cantonal 
GAD Parroquial</t>
  </si>
  <si>
    <t>Implementar normativas y prácticas de explotación sostenible</t>
  </si>
  <si>
    <t>Promover la explotación sostenible de los recursos naturales mediante la implementación de normativas estrictas y prácticas responsables que reduzcan el impacto ambiental en el cantón.</t>
  </si>
  <si>
    <t>Ministerio de Agricultura y Ganadería
Agro Calidad
GAD Provincial
GAD Cantonal</t>
  </si>
  <si>
    <t>Implementar tecnologías y prácticas pecuarias sostenibles</t>
  </si>
  <si>
    <t>Fomentar la implementación de tecnologías y prácticas pecuarias sostenibles que optimicen la productividad y reduzcan el impacto ambiental en las actividades agropecuarias del cantón.</t>
  </si>
  <si>
    <t>Mejorar la conectividad y accesibilidad del cantón</t>
  </si>
  <si>
    <t>Mejorar la conectividad y accesibilidad dentro del cantón mediante el desarrollo de infraestructuras viales eficientes y el impulso de tecnologías de comunicación avanzada, facilitando el acceso a mercados y servicios.</t>
  </si>
  <si>
    <t>Ministerio de Transporte y Obras Públicas
Ministerio del Ambiente, Agua y Transición Ecológica
GAD Provincial
GAD Cantonal 
GAD Parroquial</t>
  </si>
  <si>
    <t>Político institucional</t>
  </si>
  <si>
    <t>Optimizar la planificación y ejecución presupuestaria del cantón, priorizando proyectos estratégicos para el desarrollo local.</t>
  </si>
  <si>
    <t>AME
GAD Cantonal 
GAD Parroquial 
ONGs</t>
  </si>
  <si>
    <t>Desarrollar mecanismos inclusivos y efectivos de participación ciudadana, transparencia y control social</t>
  </si>
  <si>
    <t>Participación</t>
  </si>
  <si>
    <t>Promover mecanismos inclusivos y efectivos de participación ciudadana y control social, así como la transparencia en la toma de decisiones sobre la planificación y el desarrollo territorial.</t>
  </si>
  <si>
    <t>AME
GAD Provincial
GAD Cantonal</t>
  </si>
  <si>
    <t>Fortalecer la capacidad técnica y administrativa del personal municipal mediante programas continuos de capacitación y actualización de procesos.</t>
  </si>
  <si>
    <t>Ministerio del Ambiente, Agua y Transición Ecológicas
GAD Provincial
GAD Cantonal 
GAD Parroquial</t>
  </si>
  <si>
    <t>Mejorar y optimizar los procesos de atención al ciudadano</t>
  </si>
  <si>
    <t>Gestión municipal</t>
  </si>
  <si>
    <t>Mejorar y optimizar los procesos de atención al ciudadano mediante la implementación de herramientas tecnológicas, la capacitación continua del personal y la simplificación de trámites, con el fin de ofrecer un servicio eficiente, accesible y de calidad a la población.</t>
  </si>
  <si>
    <t>AME
GAD Cantonal 
GAD Parroquial</t>
  </si>
  <si>
    <t>Definición de objetivos, políticas, metas e indicadores</t>
  </si>
  <si>
    <t xml:space="preserve">Desafio de Gestión </t>
  </si>
  <si>
    <t>Politica</t>
  </si>
  <si>
    <t>Linea de base</t>
  </si>
  <si>
    <t>Año LB</t>
  </si>
  <si>
    <t>Anualizacion de metas</t>
  </si>
  <si>
    <t>Año 1</t>
  </si>
  <si>
    <t>Año 2</t>
  </si>
  <si>
    <t>Año 3</t>
  </si>
  <si>
    <t>Año 4</t>
  </si>
  <si>
    <t>Construir la planta de tratamiento de aguas residuales, asegurando su operación eficiente y continua.</t>
  </si>
  <si>
    <t>Porcentaje de avance en la construcción de la planta de tratamiento de agua residual (% de obra completada).</t>
  </si>
  <si>
    <t>Ejecutar la construcción de la planta de tratamiento de agua residual en un 50% al 2027</t>
  </si>
  <si>
    <t>Actualmente, no existe una planta de tratamiento de agua residual operativa.</t>
  </si>
  <si>
    <t>Desarrollar un sistema integral de gestión de residuos sólidos basado en la reducción, reutilización, reciclaje y disposición final adecuada.</t>
  </si>
  <si>
    <t>Indicador 1: Porcentaje de avance en la identificación y habilitación del nuevo predio para disposición final de residuos (% de habilitación alcanzada).
Indicador 2: Porcentaje de residuos tratados mediante mecanismos de reducción, reutilización y reciclaje (% de residuos gestionados de manera sostenible).</t>
  </si>
  <si>
    <t>Buscar y habilitar un nuevo predio para la disposición final de residuos al 2027 y establecer mecanismos de reducción, reutilización y reciclaje de residuos</t>
  </si>
  <si>
    <t>Se ha ejecutado un 60% del plan de residuos sólidos. El relleno sanitario actual recibe 80 toneladas/día de desechos sólidos y requiere planificación para ampliación.</t>
  </si>
  <si>
    <t>5%
Predio</t>
  </si>
  <si>
    <t>50%
Predio</t>
  </si>
  <si>
    <t>30% de residuos sólidos tratados</t>
  </si>
  <si>
    <t>Incorporar medidas de adaptación al cambio climático en la planificación territorial y las políticas públicas locales, con enfoque en la resiliencia comunitaria.</t>
  </si>
  <si>
    <t>Porcentaje de ejecución del Programa de Monitoreo Anual para cambio climático (% de actividades de monitoreo realizadas).</t>
  </si>
  <si>
    <t>Ejecutar el 40% del Programa de Monitoreo Anual para el cambio climático y sus efectos en el cantón.</t>
  </si>
  <si>
    <t>El programa de monitoreo aún está en proceso de formulación.</t>
  </si>
  <si>
    <t>Fomentar la diversificación económica a través del impulso de actividades sostenibles y la promoción de prácticas agrícolas responsables.</t>
  </si>
  <si>
    <t>Porcentaje de productores locales que adoptan prácticas agrícolas responsables (% de productores capacitados o participantes en el programa).</t>
  </si>
  <si>
    <t>Crear y ejecutar un programa que fomente prácticas agrícolas responsables en el 30% de los productores locales para el 2027.</t>
  </si>
  <si>
    <t>No existen programas actuales formalizados que fomenten prácticas agrícolas responsables entre los productores locales.</t>
  </si>
  <si>
    <t>Promover actividades económicas que integren la conservación ambiental con el desarrollo local, garantizando la sostenibilidad a largo plazo.</t>
  </si>
  <si>
    <t>Porcentaje de avance en la implementación del Plan de Manejo Ambiental ACUS (% de acciones implementadas).</t>
  </si>
  <si>
    <t>Ejecutar el 80% del Plan de Manejo Ambiental ACUS (Áreas de Conservación y Uso Sustentable).</t>
  </si>
  <si>
    <t>El Plan de Manejo Ambiental ACUS se encuentra en proceso de formulación.</t>
  </si>
  <si>
    <t>Implementar una gestión integral y sostenible del recurso hídrico, priorizando la protección y recuperación de cuencas hidrográficas.</t>
  </si>
  <si>
    <t>Porcentaje de juntas de agua articuladas con la empresa municipal mediante el nuevo modelo de gestión (% de juntas integradas).</t>
  </si>
  <si>
    <t>Fortalecer las juntas de agua por medio de un modelo de gestión articulado con la empresa municipal en un 100% al 2027.</t>
  </si>
  <si>
    <t>Las juntas de agua requieren capacitación técnica y administrativa para gestionar eficientemente los sistemas.</t>
  </si>
  <si>
    <t>Desarrollar infraestructuras y servicios turísticos sostenibles que promuevan el ecoturismo y la participación comunitaria en actividades turísticas.</t>
  </si>
  <si>
    <t>Porcentaje de zonas con potencial turístico que cuentan con infraestructura turística sostenible (% de zonas con proyectos implementados).</t>
  </si>
  <si>
    <t>Implementar proyectos de infraestructura turística sostenible en al menos el 30% de las zonas con potencial turístico antes del 2027.</t>
  </si>
  <si>
    <t>No se han implementado proyectos significativos de infraestructura turística sostenible en las zonas con potencial turístico.</t>
  </si>
  <si>
    <t>Ambiente
Áridos y pétreos</t>
  </si>
  <si>
    <t>Fortalecer la regulación y supervisión de las actividades mineras para asegurar prácticas responsables y minimizar impactos socioambientales.</t>
  </si>
  <si>
    <t>Porcentaje de implementación del plan estratégico de control y seguimiento de áridos y pétreos (% de acciones ejecutadas).</t>
  </si>
  <si>
    <t>Ejecutar al menos el 70% del plan estratégico de control y seguimiento de la extracción de áridos y pétreos.</t>
  </si>
  <si>
    <t>De las dos concesiones mineras, solo "La Estancia" está regularizada, mientras que "Rancho La Paz" está en proceso de licenciamiento ambiental.</t>
  </si>
  <si>
    <t>Garantizar una expansión urbana planificada y sostenible mediante la elaboración y aplicación de planes parciales que ordenen el crecimiento territorial en áreas estratégicas del cantón.</t>
  </si>
  <si>
    <t>Elaborar e implementar planes parciales de desarrollo urbano que regulen la expansión en áreas estratégicas, asegurando un crecimiento ordenado y sostenible.</t>
  </si>
  <si>
    <t>Número de planes parciales para áreas de expansión urbana</t>
  </si>
  <si>
    <t>Elaborar e implementar 2 planes parciales para áreas de expansión urbana al 2027.</t>
  </si>
  <si>
    <t>Cumplimiento COOTAD y LOOGTUS</t>
  </si>
  <si>
    <t>Reformar las regulaciones de uso del suelo para incluir áreas industriales y fomentar el desarrollo económico sostenible en el cantón.</t>
  </si>
  <si>
    <t>Número de áreas industriales establecidas a través de reformas de regulación de uso y ocupación del suelo</t>
  </si>
  <si>
    <t>Reformar la regulación de uso y ocupación del suelo para establecer 2 áreas industriales al 2027.</t>
  </si>
  <si>
    <t>Desarrollar un diagnóstico de acceso a servicios básicos que permita priorizar y ejecutar acciones para ampliar la cobertura en sectores vulnerables.</t>
  </si>
  <si>
    <t>Número de sectores urbanos priorizados identificados donde se amplía cobertura de servicios básicos</t>
  </si>
  <si>
    <t>Identificar y ampliar la cobertura de servicios básicos en 3 sectores urbanos rezagados al 2027.</t>
  </si>
  <si>
    <t>Abastecimiento de servicios básicos en cerca de un 95%</t>
  </si>
  <si>
    <t>Implementar un plan de mantenimiento y mejora de la red vial que garantice la seguridad y eficiencia en el transporte de bienes y personas.</t>
  </si>
  <si>
    <t>Porcentaje de avance del plan de movilidad sostenible</t>
  </si>
  <si>
    <t>Implementar un plan de movilidad sostenible que optimice la gestión del tránsito e interconecte los centros poblados y mejore la movilidad en un 100% al 2027</t>
  </si>
  <si>
    <t>Problemas recurrentes de seguridad vial con un incremento de los índices de accidentabilidad en la zona; aproximadamente 10,264 km en mal estado en áreas urbanas y suburbanas, y 27,777 km en mal estado en áreas rurales.</t>
  </si>
  <si>
    <t>Establecer un programa de gestión del riesgo que contemple la identificación y reubicación de asentamientos en zonas de alto riesgo.</t>
  </si>
  <si>
    <t>Número de estrategias de mitigación de asentamientos humanos en zonas de riesgo</t>
  </si>
  <si>
    <t>Identificar y desarrollar 2 estrategias de mitigación en asentamientos en zonas de riesgo no mitigable al 2027.</t>
  </si>
  <si>
    <t>Ejecutar proyectos de infraestructura hídrica en zonas rurales priorizadas que aseguren el acceso a agua potable y alcantarillado.</t>
  </si>
  <si>
    <t>Número de zonas prioritarias abastecidas con infraestructura de agua potable y alcantarillado</t>
  </si>
  <si>
    <t>Ampliar y mejorar la infraestructura de agua potable y alcantarillado en 2 zonas rurales prioritarias al 2027.</t>
  </si>
  <si>
    <t>La infraestructura actual, sin plataformas, cubiertas ni cerramiento adecuado; el sistema de alumbrado público y las redes eléctricas de la Avenida Pablo Guarderas requieren modernización urgente; y se cuenta con el 15% de catastro digitalizado al 2024.</t>
  </si>
  <si>
    <t>Desarrollar programas de vivienda social que respondan a las necesidades de los sectores más vulnerables, garantizando su acceso a una vivienda adecuada.</t>
  </si>
  <si>
    <t>Número de proyectos de vivienda de interés social</t>
  </si>
  <si>
    <t>Desarrollar al menos 4 proyectos de vivienda de interés social en un 100% al 2027.</t>
  </si>
  <si>
    <t>Déficit habitacional a nivel cantonal del 5.2%.</t>
  </si>
  <si>
    <t>Actualizar los planes de uso y gestión del suelo y garantizar su cumplimiento para un desarrollo urbano sostenible.</t>
  </si>
  <si>
    <t>Porcentaje de avance de la actualización del catastro urbano
Porcentaje de avance del proceso de digitalización y modernización del archivo del catastro urbano
Porcentaje de avance de la implementación del proceso de denominación y nomenclatura vial</t>
  </si>
  <si>
    <t>Actualizar el catastro urbano y rural en un 100% al 2027.
Digitalización y modernización del archivo de catastro y geomática en un 80% al 2027
Implementar el proceso de denominación de nomenclatura vial y predial urbana en un 90% al 2027</t>
  </si>
  <si>
    <t>Se cuenta con el 15% de catastro digitalizado al 2024</t>
  </si>
  <si>
    <t>Coordinar con entidades competentes para la planificación y ejecución de equipamientos públicos en áreas prioritarias.</t>
  </si>
  <si>
    <t>Número de proyectos implementados en la modernización y ornato de la ciudad</t>
  </si>
  <si>
    <t>Implementar al menos 1 proyecto de modernización y repotenciamiento del ornato público en un 100% al 2027.</t>
  </si>
  <si>
    <t>Implementar un programa de mejora de la red vial rural que garantice su conectividad con la red vial cantonal.</t>
  </si>
  <si>
    <t>Porcentaje de disminución de tiempos de traslado en el acceso al cantón</t>
  </si>
  <si>
    <t>Aproximadamente 27,777 km de la red vial rural están en mal estado, lo que limita la conectividad.
La Avenida Cristóbal Colón presenta un alto grado de deterioro debido al desgaste natural y a la falta de adecuaciones, lo que afecta la conectividad.</t>
  </si>
  <si>
    <t>Reformar la normativa de uso y ocupación del suelo para facilitar la regularización de asentamientos humanos en el cantón.</t>
  </si>
  <si>
    <t>Porcentaje de lotes irregulares priorizados abastecidos con infraestructura básica</t>
  </si>
  <si>
    <t>Regularizar los lotes irregulares priorizados para mejorar la infraestructura y servicios básicos en un 100% al 2027.</t>
  </si>
  <si>
    <t>Implementar un programa de rehabilitación de patrimonios que contemple la normativa de gestión de áreas patrimoniales.</t>
  </si>
  <si>
    <t>Número de proyectos de modernización y repotenciamiento del ornato público ejecutados</t>
  </si>
  <si>
    <t>El sistema de alumbrado público y las redes eléctricas de la Avenida Pablo Guarderas requieren modernización urgente.
Equipamientos de interés social se encuentran en estado avanzado de deterioro, lo que representa un riesgo para la comunidad.</t>
  </si>
  <si>
    <t>Desarrollar un plan integral de infraestructura que priorice las áreas con mayores necesidades de servicios básicos y asegure la sostenibilidad de las inversiones realizadas.</t>
  </si>
  <si>
    <t>Identificar y ampliar la cobertura de servicios básicos en 3 sectores urbanos rezagados al 2027</t>
  </si>
  <si>
    <t>91 infraestructuras educativas; 14 establecimientos de salud, la mayoría de nivel básico</t>
  </si>
  <si>
    <t>Fomentar la colaboración entre entidades gubernamentales, organizaciones no gubernamentales y la comunidad para desarrollar programas integrales de seguridad y prevención de la violencia.</t>
  </si>
  <si>
    <t>Porcentaje de avance del plan de seguridad ciudadana y convivencia pacífica</t>
  </si>
  <si>
    <t>Ejecutar el plan de seguridad ciudadana y convivencia pacífica en un 40% al 2027</t>
  </si>
  <si>
    <t>Avance al cumplimiento del plan de seguridad ciudadana</t>
  </si>
  <si>
    <t>Gestionar la adquisición y adecuación de un predio estratégico en Machachi, garantizando su viabilidad para la construcción de un hospital, en coordinación con las entidades de salud y planificación urbana.</t>
  </si>
  <si>
    <t>Número de predios estratégicos identificados como potenciales receptores de proyecto de hospital</t>
  </si>
  <si>
    <t>Un predio estratégico priorizado y abastecido con los servicios básicos necesarios para la construcción de hospital</t>
  </si>
  <si>
    <t>Establecer mecanismos de coordinación interinstitucional que aseguren la atención a las necesidades específicas de grupos vulnerables, como personas con discapacidad, adultos mayores y niños en riesgo.</t>
  </si>
  <si>
    <t>Número de personas de atención prioritaria que acceden a servicios de atención integral</t>
  </si>
  <si>
    <t>5.714 beneficiarios de los programas de acción social al 2023</t>
  </si>
  <si>
    <t>Implementar programas que incluyan el patrimonio cultural en itinerarios turísticos y currículos educativos, fomentando la participación de la comunidad en su preservación y difusión.</t>
  </si>
  <si>
    <t>Porcentaje de implementación del plan para el desarrollo cultural de fortalecimiento y preservación de la tradiciones culturales</t>
  </si>
  <si>
    <t>Implementar un plan de desarrollo cultural para fortalecer y preservar las tradiciones culturales del cantón Mejía en un 40% al 2027</t>
  </si>
  <si>
    <t>Desarrollar campañas de sensibilización y programas de intercambio cultural que destaquen la diversidad cultural y promuevan la inclusión de todos los grupos en la vida comunitaria.</t>
  </si>
  <si>
    <t>Número de estudiantes que acceden a campaña de concientización a favor del respeto por la diversidad cultural</t>
  </si>
  <si>
    <t>Fomentar el respeto a la diversidad cultural a través de una campaña de concientización sobre la misma en un 100% al 2027</t>
  </si>
  <si>
    <t>15 pueblos indígenas, siendo el más numeroso el Pueblo Puruwa; 5,804 habitantes.</t>
  </si>
  <si>
    <t>Crear programas de capacitación y asesoría técnica para artesanos, así como estrategias de comercialización que aumenten su visibilidad y acceso a mercados locales y regionales.</t>
  </si>
  <si>
    <t>Número de artesanos locales capacitados en asesorías técnicas y estrategias de comercialización de sus productos</t>
  </si>
  <si>
    <t>Crear un programa de promoción artesanal en un 100% al 2027 llegando a 500 artesanos del cantón</t>
  </si>
  <si>
    <t>Bajo nivel de formalización y visibilidad en el mercado del sector artesanal.</t>
  </si>
  <si>
    <t>Promover la creación de incubadoras de empresas, programas de mentoría y redes de colaboración para impulsar proyectos de innovación y emprendimiento en el cantón.</t>
  </si>
  <si>
    <t>Número de incubadoras de empresas y redes de mentoría en el cantón</t>
  </si>
  <si>
    <t>Crear y operar al menos 2 incubadoras de empresas y redes de mentoría en el cantón Mejía antes del 2027, con la participación de al menos 100 nuevos emprendimientos.</t>
  </si>
  <si>
    <t>Falta de diversificación económica.</t>
  </si>
  <si>
    <t>Implementar incentivos fiscales y mecanismos de cooperación público-privada para atraer inversiones y desarrollar proyectos económicos sostenibles en áreas estratégicas del cantón.</t>
  </si>
  <si>
    <t>Porcentaje de incremento de la inversión privada en proyectos productivos del cantón</t>
  </si>
  <si>
    <t>Aumentar en un 15% la inversión privada en proyectos productivos y sostenibles en el cantón Mejía al 2027, a través de alianzas público-privadas.</t>
  </si>
  <si>
    <t>El 86.49% de los emprendimientos se concentran en el sector manufacturero, lo que indica una base sólida para desarrollar iniciativas de innovación</t>
  </si>
  <si>
    <t>Desarrollar y ejecutar programas de formación profesional y técnica en sectores clave, con especial énfasis en jóvenes y grupos vulnerables, para fortalecer la empleabilidad en el cantón.</t>
  </si>
  <si>
    <t>Número de personas capacitadas en sectores estratégicos como agro industria, turismo y tecnologías</t>
  </si>
  <si>
    <t>Capacitar a 500 personas anualmente en sectores estratégicos como agroindustria, turismo y tecnologías, con un enfoque en jóvenes y grupos vulnerables hasta el 2027.</t>
  </si>
  <si>
    <t>Tasa de desempleo del 7.50%,
50 personas capacitadas</t>
  </si>
  <si>
    <t>Establecer convenios con instituciones financieras para facilitar el acceso a crédito preferencial destinado a proyectos productivos, emprendimientos locales y pequeñas empresas.</t>
  </si>
  <si>
    <t>Número de programas de crédito accesible en coordinación con instituciones financieras del cantón.</t>
  </si>
  <si>
    <t>Establecer 3 nuevos programas de crédito accesible en colaboración con instituciones financieras, logrando que el 10% de los pequeños y medianos empresarios del cantón Mejía accedan a crédito al 2027.</t>
  </si>
  <si>
    <t>4 bancos y 24 cooperativas como potenciales aliados para fomento del emprendimiento</t>
  </si>
  <si>
    <t>Diseñar e implementar estrategias de promoción turística sostenible que integren los atractivos naturales, culturales e históricos del cantón, fomentando el turismo responsable y de calidad.</t>
  </si>
  <si>
    <t>Porcentaje de incremento de la actividad económica en el sector turísticos</t>
  </si>
  <si>
    <t>Aumentar en un 10% la actividad económica del sector turístico del cantón Mejía al 2027, mediante la implementación de una estrategia de turismo sostenible que atraiga a 40.000 visitantes anuales.</t>
  </si>
  <si>
    <t>El cantón cuenta con 14 rutas de cabalgata, manejadas por operadores turísticos locales y hosterías</t>
  </si>
  <si>
    <t>Implementar proyectos de infraestructura logística, tales como centros de acopio, rutas de transporte eficientes y mejoras en la red vial, para fortalecer la cadena productiva del cantón.</t>
  </si>
  <si>
    <t>Número de centros de acopio y almacenamiento de productos agrícolas construidos</t>
  </si>
  <si>
    <t>Construir y adecuar al menos 3 centros de acopio y almacenamiento de productos agrícolas y ganaderos en las zonas rurales del cantón Mejía antes del 2027.</t>
  </si>
  <si>
    <t>El Cantón Mejía está estratégicamente posicionado para ser un centro de acopio clave gracias a su red vial.</t>
  </si>
  <si>
    <t>Establecer y aplicar normativas de explotación responsable de los recursos naturales, con monitoreo continuo para asegurar la sostenibilidad ambiental y minimizar impactos negativos.</t>
  </si>
  <si>
    <t>Porcentaje de concesiones mineras de áridos y pétreos con visión de explotación sostenible</t>
  </si>
  <si>
    <t>Implementar prácticas de explotación sostenible en al menos el 70% de las concesiones mineras y de áridos y pétreos del cantón Mejía antes del 2027.</t>
  </si>
  <si>
    <t>2 concesiones mineras, La Estancia está regularizada, Rancho la Paz en proceso de licenciamiento ambiental</t>
  </si>
  <si>
    <t>Promover la adopción de tecnologías innovadoras y prácticas sostenibles en la actividad pecuaria, con el fin de mejorar la eficiencia productiva y mitigar el impacto ambiental.</t>
  </si>
  <si>
    <t>Número de pequeños y medianos capacitados en la adopción de prácticas pecuarias sostenibles.</t>
  </si>
  <si>
    <t>Capacitar a 150 pequeños y medianos agricultores y ganaderos anualmente hasta el 2027 en prácticas sostenibles, logrando una adopción del 50% de estas tecnologías en el sector pecuario.</t>
  </si>
  <si>
    <t>MiPymes enfrentan barreras en acceso a financiamiento y capacitación</t>
  </si>
  <si>
    <t>Implementar proyectos de mejoramiento y expansión de la infraestructura vial y tecnológica que optimicen la conectividad entre las zonas rurales y urbanas, facilitando el acceso a mercados y servicios públicos.</t>
  </si>
  <si>
    <t>Número de kilómetros mantenidos</t>
  </si>
  <si>
    <t>Mejorar al menos 100 km de infraestructura vial rural y urbana en el cantón Mejía antes del 2027, incrementando en un 20% la conectividad entre las zonas rurales y urbanas.</t>
  </si>
  <si>
    <t>De las vías adoquinadas 6.762 km se encuentran en estado regular, y 646 km están en mal estado.</t>
  </si>
  <si>
    <t>20 km</t>
  </si>
  <si>
    <t>40 km</t>
  </si>
  <si>
    <t>40km</t>
  </si>
  <si>
    <t>100km</t>
  </si>
  <si>
    <t>Implementar un sistema de planificación plurianual que permita priorizar proyectos estratégicos basados en un análisis costo-beneficio, garantizando su financiamiento a través de un presupuesto programático y enfocado en resultados.</t>
  </si>
  <si>
    <t>Porcentaje de avance al fortalecimiento de la plataforma global</t>
  </si>
  <si>
    <t>Fortalecer la plataforma GLOBAL para que integre todos los servicios municipales, permitiendo un acceso fácil y seguro para los ciudadanos en un 100% al 2027"</t>
  </si>
  <si>
    <t>Sistema municipal global en funcionamiento</t>
  </si>
  <si>
    <t>0 %</t>
  </si>
  <si>
    <t>50 %</t>
  </si>
  <si>
    <t>Establecer un sistema participativo de evaluación y monitoreo de políticas públicas a través de plataformas digitales y mesas de diálogo, asegurando la inclusión de actores clave de la comunidad en el seguimiento y rendición de cuentas de los proyectos municipales.</t>
  </si>
  <si>
    <t>POrcentaje de incremento en participación activa de la ciudadanía</t>
  </si>
  <si>
    <t>Incrementar la participación activa de la ciudadanía en la toma de decisiones del gobierno municipal en un 10%, alcanzando una participación de los ciudadanos en procesos consultivos, sociales y de rendición de cuentas para el 2027.</t>
  </si>
  <si>
    <t>Desconfianza en la efectividad de los mecanismos de participación ciudadana y control social</t>
  </si>
  <si>
    <t>3 %</t>
  </si>
  <si>
    <t>4 %</t>
  </si>
  <si>
    <t>Implementar un plan integral de formación continua para el personal municipal, con un enfoque en el uso de nuevas tecnologías, gestión administrativa eficiente y adaptación a normativas actualizadas, promoviendo la profesionalización del servicio público.</t>
  </si>
  <si>
    <t>Porcentaje de funcionarios capacitados</t>
  </si>
  <si>
    <t>El 90% del personal municipal estará capacitado en atención al cliente y en el uso de tecnologías administrativas para el 2027, asegurando la mejora continua en la calidad del servicio público.</t>
  </si>
  <si>
    <t>El 65% del personal tiene un título de tercer nivel, el 7% posee un título de cuarto nivel, y el 28% tiene formación secundaria .</t>
  </si>
  <si>
    <t>Robustecer el sistema integral de atención al ciudadano que incorpore plataformas digitales, permita la automatización de trámites, y ofrezca canales multicanal de comunicación, complementado con la capacitación constante del personal en atención al cliente y gestión de procesos, asegurando tiempos de respuesta ágiles y una atención eficiente.</t>
  </si>
  <si>
    <t>Porcentaje de Reducción de los tiempos de respuesta en la gestión de trámites municipales</t>
  </si>
  <si>
    <t>Reducir el tiempo promedio de resolución de trámites municipales en un 20% al 2027, asegurando que la priorización de proyectos estratégicos permita la eficiencia en la ejecución de los recursos y la resolución oportuna de los trámites administrativos.
Alcanzar al menos al 90% de la percepción de satisfacción de usuarios externos al 2027 en la prestación de servicios municipales</t>
  </si>
  <si>
    <t>Trámites físicos con un tiempo promedio de resolución entre 15 y 30 días hábiles</t>
  </si>
  <si>
    <t>Definición de Planes Programas y Proyectos</t>
  </si>
  <si>
    <t>Componente</t>
  </si>
  <si>
    <t xml:space="preserve">Objetivo de Desarrollo </t>
  </si>
  <si>
    <t>Objetivos  de gestión</t>
  </si>
  <si>
    <t>Plan /Programa</t>
  </si>
  <si>
    <t>Proyecto</t>
  </si>
  <si>
    <t xml:space="preserve">Unidad de Intervención </t>
  </si>
  <si>
    <t>PND</t>
  </si>
  <si>
    <t>ETN</t>
  </si>
  <si>
    <t>ODS</t>
  </si>
  <si>
    <t>Objetivo</t>
  </si>
  <si>
    <t xml:space="preserve">Directriz </t>
  </si>
  <si>
    <t>Lineamiento</t>
  </si>
  <si>
    <t xml:space="preserve">Objetivo </t>
  </si>
  <si>
    <t>Plan Parcial Agua Potable para Mejía</t>
  </si>
  <si>
    <t>Proyecto de construcción y operación parcial de la Planta de Tratamiento de Aguas Residuales (PTAR)</t>
  </si>
  <si>
    <t>1: Reducir las inequidades sociales y territoriales</t>
  </si>
  <si>
    <t>1.7. Fortalecer los sistemas de agua segura, potable y saneamiento como elementos fundamentales para garantizar la salud de la población.</t>
  </si>
  <si>
    <t>Buscar y habilitar un nuevo predio para la disposición final de residuos antes del 2027 y establecer mecanismos de reducción, reutilización y reciclaje de residuos</t>
  </si>
  <si>
    <t>Programa Gestión de Residuos Sólidos y Economía Circula</t>
  </si>
  <si>
    <t>Proyecto de habilitación de un nuevo predio para disposición final de residuos sólidos y promoción de economía circular</t>
  </si>
  <si>
    <t>Consolidado
No consolidado
Protección
Producción
Aprovechamiento Extractivo</t>
  </si>
  <si>
    <t>1.13. Gestionar el hábitat para la sustentabilidad ambiental y gestión integral de la seguridad y riesgos.</t>
  </si>
  <si>
    <t>Programa de gestión de riesgos y desastres con enfoque de cambio climático</t>
  </si>
  <si>
    <t>Proyecto de Monitoreo Anual sobre el cambio climático</t>
  </si>
  <si>
    <t>Programa de Fomento de Prácticas Agrícolas Responsables (FOPRA)</t>
  </si>
  <si>
    <t>Fortalecimiento de capacidades en en prácticas agrícolas responsables</t>
  </si>
  <si>
    <t>Producción</t>
  </si>
  <si>
    <t>2: Impulsar la productividad y competitividad sistémica a partir del potenciamiento de roles y funcionalidades del territorio</t>
  </si>
  <si>
    <t>2.4. Impulsar las iniciativas productivas alternativas que sostengan la base y la soberanía alimentaria, generando empleo y circuitos económicos inclusivos; garantizando o promoviendo la conservación de la agrobiodiversidad existente en el país; y fomentando la investigación e innovación.</t>
  </si>
  <si>
    <t>Conservación de ACUS</t>
  </si>
  <si>
    <t>Proyecto de Ejecución del Plan de Manejo Ambiental para Áreas de Conservación y Uso Sustentable (ACUS)</t>
  </si>
  <si>
    <t>Protección</t>
  </si>
  <si>
    <t>3: Propiciar la mejora de la infraestructura y el uso eficiente de energía en el territorio garantizando la sustentabilidad ambiental</t>
  </si>
  <si>
    <t>3.3. Incorporar nuevas áreas prioritarias para la conservación y/o manejo sostenible, sean terrestres, acuáticas o marinas, como consta en la Estrategia Nacional de Biodiversidad 2015-2030.</t>
  </si>
  <si>
    <t>Programa de Fortalecimiento de Juntas de Agua Comunitarias</t>
  </si>
  <si>
    <t>Proyecto de gobernanza colaborativa para juntas de aguas comunitarias</t>
  </si>
  <si>
    <t>Todo el territorio</t>
  </si>
  <si>
    <t>Implementar proyectos de infraestructura turística sostenible en al menos el 30% de las zonas con potencial turístico al 2027.</t>
  </si>
  <si>
    <t>Plan de promoción turística sostenible</t>
  </si>
  <si>
    <t>Proyecto de Infraestructura Turística Sostenible Mejía 2027</t>
  </si>
  <si>
    <t>2.6. Fomentar el emprendimiento local y el turismo comunitario para el aprovechamiento sostenible de la biodiversidad.</t>
  </si>
  <si>
    <t>Programa de Control y Monitoreo de Extracción de Áridos y Pétreos</t>
  </si>
  <si>
    <t>Proyecto de monitoreo parcial para la extracción sostenible de áridos y pétreos en el cantón Mejía.</t>
  </si>
  <si>
    <t>Aprovechamiento extractivo</t>
  </si>
  <si>
    <t>3.13. Controlar las actividades de exploración y explotación de recursos naturales no renovables que se desarrollan a nivel nacional, con énfasis en la Amazonía y la zona costera, la plataforma continental, suelo y subsuelo marino, para minimizar externalidades sociales y ambientales</t>
  </si>
  <si>
    <t>Promover y ejecutar un plan integral de control de fauna urbana, basado en la prevención, sensibilización y acciones coordinadas entre la comunidad y las autoridades, asegurando un manejo ético y sostenible.</t>
  </si>
  <si>
    <t>Implementar el plan de control de fauna urbana en un 40% hasta el 2027.</t>
  </si>
  <si>
    <t>Programa de Control de Fauna Urbana</t>
  </si>
  <si>
    <t>Proyecto de control integral de la fauna urbana con enfoque ético y sostenible</t>
  </si>
  <si>
    <t>Consolidado
No consolidado</t>
  </si>
  <si>
    <t xml:space="preserve">Inidad de Intervención </t>
  </si>
  <si>
    <t xml:space="preserve">*Desarrollar un sistema integral de infraestructuras y equipamientos modernos que favorezcan la cohesión territorial entre las zonas urbanas y rurales. Esto incluirá la mejora de la movilidad urbana sostenible, el fortalecimiento de la conectividad digital y la protección del patrimonio cultural y natural. Se fomentará la implementación de tecnologías inteligentes y el uso de energías limpias para optimizar la gestión urbana, garantizando así un desarrollo inclusivo y sostenible que eleve la calidad de vida de todos los habitantes del cantón Mejía.                                                                                                                                                          *Garantizar el acceso universal y equitativo a servicios básicos de calidad para todos los habitantes del cantón Mejía, incluyendo las áreas remotas o de difícil acceso, a fin de mejorar integralmente las condiciones de vida de la población. Este objetivo busca promover el desarrollo socioeconómico equilibrado, reduciendo las brechas de desigualdad y fomentando el bienestar integral de los ciudadanos, como pilar fundamental para alcanzar un desarrollo sostenible e inclusivo en el territorio.
</t>
  </si>
  <si>
    <t>Elaborar e implementar planes parciales de desarrollo urbano que regulen la densificación en áreas estratégicas, asegurando un crecimiento ordenado y sostenible.</t>
  </si>
  <si>
    <t>Elaborar e implementar 2 planes parciales para áreas de densificación urbana al 2027.</t>
  </si>
  <si>
    <t>Programa de Densificación Urbana Planificada: Promover el desarrollo ordenado en áreas estratégicas.</t>
  </si>
  <si>
    <t>Proyecto de elaboración y ejecución del Plan Parcial de Densificación Urbana en las áreas estratégicas del cantón.</t>
  </si>
  <si>
    <t>1.11. Desarrollar e implementar instrumentos de desarrollo urbano que aborden la vivienda, la infraestructura, los servicios públicos, el desarrollo económico de manera coordinada y mecanismos de financiamiento que garanticen su sostenibilidad.</t>
  </si>
  <si>
    <t>Programa de Desarrollo Industrial Sostenible: Incentivar áreas industriales.</t>
  </si>
  <si>
    <t>Proyecto de Zonificación Industrial "Sector A": Planificación para la creación de una zona industrial en "Sector A".
Proyecto de Zonificación Industrial "Sector B": Planificación para la creación de una zona industrial en "Sector B"</t>
  </si>
  <si>
    <t>Consolidado
No consolidado
Producción</t>
  </si>
  <si>
    <t>4: Articular la gestión territorial y la gobernanza multinivel</t>
  </si>
  <si>
    <t>4.6. Impulsar la elaboración de planes de uso y gestión del suelo, de forma concordante y articulada con los Planes de Desarrollo y Ordenamiento Territorial (PDOT).</t>
  </si>
  <si>
    <t>Programa de Expansión de Servicios Básicos en Sectores Vulnerables</t>
  </si>
  <si>
    <t>Proyecto de diagnóstico y expansión de redes de agua potable, alcantarillado y energía en tres sectores urbanos rezagados.</t>
  </si>
  <si>
    <t>1.4. Garantizar el acceso a educación, salud, vivienda, servicios básicos, deportes y grupos de atención prioritaria para reducir las desigualdades sociales con énfasis en la Circunscripción Territorial Especial Amazónica, zonas de frontera y Galápagos.</t>
  </si>
  <si>
    <t>Programa de Movilidad Sostenible y Optimización de la Red Vial Cantonal.</t>
  </si>
  <si>
    <t>Proyecto de mantenimiento, señalización y expansión de la red vial cantonal, con énfasis en transporte seguro y eficiente.</t>
  </si>
  <si>
    <t>3.12. Incentivar el transporte multimodal a nivel nacional, moderno, sostenible y seguro, con énfasis en las zonas de integración fronteriza, Amazonía, Galápagos y espacio marino costero.</t>
  </si>
  <si>
    <t>Programa de Gestión de Riesgos y Reubicación de Asentamientos localizados en Zonas de riesgo no mitigables.</t>
  </si>
  <si>
    <t>Proyecto de Identificacion y Evaluacion de Asentamientos Humanos en Zonas de Riesgo no Mitigable para Posterior Reubicación 
Proyecto de Estrategias de Mitigación de Riesgos: Implementación de infraestructura adaptativa en zonas vulnerables.</t>
  </si>
  <si>
    <t>1.12. Incorporar en el ordenamiento del territorio medidas para la implementación de programas de relocalización y reubicación de asentamientos humanos en zonas de riesgo no mitigable.</t>
  </si>
  <si>
    <t>Programa de Expansión de Infraestructura de Agua Potable y Alcantarillado en Zonas Rurales.</t>
  </si>
  <si>
    <t>Programa de Vivienda Social y Mejoramiento Habitacional.</t>
  </si>
  <si>
    <t>Proyecto de construcción de viviendas sociales en coordinación con entidades nacionales, priorizando sectores vulnerables.</t>
  </si>
  <si>
    <t>1.14. Promover programas de vivienda de interés social en suelo urbano vacante y zonas provistas de servicios públicos y equipamiento básico, evitando la segregación espacial y la expulsión de la población residente, y evaluando adecuadamente el riesgo de ocurrencia de desastres de origen natural o antrópico.</t>
  </si>
  <si>
    <t>Programa de Actualización Catastral y Planificación Territorial</t>
  </si>
  <si>
    <t>Proyecto de Digitalización del Catastro
Proyecto de Denominación Vial y Predial urbana</t>
  </si>
  <si>
    <t>4.7. Contar con catastros urbano y rural actualizados, como mecanismo de ordenamiento y planificación del territorio, que generen seguridad jurídica en tenencia y transferencia de la propiedad del suelo.</t>
  </si>
  <si>
    <t>Programa de Equipamientos Públicos y Modernización del Ornato en Áreas Prioritarias.</t>
  </si>
  <si>
    <t>Proyecto de modernización y repotenciamiento del ornato público en áreas clave, asegurando espacios adecuados para la recreación y convivencia comunitaria.</t>
  </si>
  <si>
    <t>1.17. Repotenciar y mantener las infraestructuras y equipamiento de los espacios públicos que promuevan el buen uso del tiempo libre.</t>
  </si>
  <si>
    <t>Programa de Mejoramiento de la Conectividad Rural.</t>
  </si>
  <si>
    <t>Proyecto de construcción de un puente de acceso en zonas rurales para mejorar la conectividad y reducir los tiempos de tránsito.</t>
  </si>
  <si>
    <t>Programa de Regularización de Asentamientos y Formalización de Lotes.</t>
  </si>
  <si>
    <t>Proyecto de regularización y titulación de lotes irregulares, acompañado de mejoras en infraestructura básica y servicios.</t>
  </si>
  <si>
    <t>Implementar 1 proyecto de modernización y repotenciamiento del ornato público en un 100 % al 2027</t>
  </si>
  <si>
    <t>Programa de Rehabilitación y Conservación de Patrimonios Culturales.</t>
  </si>
  <si>
    <t>Proyecto de Rehabilitación de Edificaciones Patrimoniales: Restauración de edificios históricos.
Proyecto de Repotenciamiento del Ornato Público: Mejoras en espacios públicos patrimoniales.</t>
  </si>
  <si>
    <t>Incrementar el monto de inversión privada destinada al sector artístico, cultural y
  patrimonial mediante incentivos tributarios culturales de 3,6 millones en el año 2023 a 4,0 millones
  al 2025.</t>
  </si>
  <si>
    <t>1.18. Promover y difundir la riqueza cultural y natural de Ecuador, garantizando la protección y salvaguarda del patrimonio cultural material e inmaterial del país.</t>
  </si>
  <si>
    <t>Programa Integral de Mejoramiento de Infraestructura Social Priorizada</t>
  </si>
  <si>
    <t>Proyecto de mejoramiento de infraestructura educativa
Proyecto de mejoramiento de infraestructura de salud</t>
  </si>
  <si>
    <t>Programa de Seguridad Ciudadana y Prevención de Violencia: Fortalecimiento de la convivencia pacífica.</t>
  </si>
  <si>
    <t>Fortalecimiento y Profesionalización del Cuerpo de Agentes de Control Municipal
Implementación de la Red de Videovigilancia y Monitoreo de Seguridad Ciudadana
Recuperación y Control de Espacios Públicos en Mejía
Equipamiento y Operativos de Seguridad y Gestión de Riesgos
Creación y Funcionamiento Integral del Cuerpo de Agentes de Control Municipal</t>
  </si>
  <si>
    <t>1.20. Reforzar la relación entre la comunidad y la fuerza pública para la resolución pacífica de conflictos y mejorar la seguridad ciudadana.</t>
  </si>
  <si>
    <t>Programa de Salud Pública y Equipamiento Hospitalario: Planificación y construcción del hospital.</t>
  </si>
  <si>
    <t>Proyecto de Adquisición de Predio para el Hospital: Compra y preparación del terreno en Machachi.
Proyecto de Infraestructura de Servicios Básicos para el Hospital: Instalación de agua, alcantarillado y energía en el predio.</t>
  </si>
  <si>
    <t>Programa de Atención Integral a Grupos de Atención Prioritaria</t>
  </si>
  <si>
    <t>Atención Integral para Grupos Vulnerables
Desarrollo Integral y Empoderamiento Social
Bienestar y Salud Comunitaria
Apoyo Alimentario y Asistencia Social
Red de Inclusión y Apoyo Psicosocial</t>
  </si>
  <si>
    <t>1.1. Implementar sistemas de protección integral de los derechos, con énfasis en personas en situación</t>
  </si>
  <si>
    <t>Programa de Difusión y Valorización del Patrimonio Cultural</t>
  </si>
  <si>
    <t>Juventud Mejiense en escena; Mis años Dorados en Mejía, Auténtica Mujer Mejiense, Baila y Vive Mejía, Pan Un Arte De Los Mejienses, Centro Médico y Terapéutico Del Cantón Mejía, Posicionamiento E Identidad Institucional, Acciones Solidarias, Psicología por Demanda Judicial, Fuerza para Vivir</t>
  </si>
  <si>
    <t>Incrementar el número de obras, proyectos y producciones artísticas y culturales
  con presencia en espacios internacionales, financiados con fondos de fomento no reembolsable de la convocatoria de movilidad internacional de 109 en el año 2023
  a 132 al 2025</t>
  </si>
  <si>
    <t>1.19. Reconocer y fortalecer el tejido social, el sentido de pertenencia, las identidades locales y el respeto mutuo entre culturas diversas.</t>
  </si>
  <si>
    <t>Programa de Inclusión y Diversidad Cultural</t>
  </si>
  <si>
    <t>Proyecto de Sensibilización sobre Diversidad Cultural</t>
  </si>
  <si>
    <t>Programa de Promoción y Desarrollo de la Artesanía Local</t>
  </si>
  <si>
    <t>Proyecto de Capacitación y Asesoría Técnica para Artesanos
Proyecto de Ferias Artesanales y Promoción en Mercados Locales</t>
  </si>
  <si>
    <t xml:space="preserve">Inidad de Internención </t>
  </si>
  <si>
    <t>Programa de incubadoras y redes de mentorìa para Mejìa 2027</t>
  </si>
  <si>
    <t>Proyecto de innovaciòn de incubadoras para Mejía
Proyecto de redes colaborativas para el emprendimiento local</t>
  </si>
  <si>
    <t>Programa de establecimiento y consolidación de alianzas público privadas para el desarrollo económico sostenible del cantón Mejía</t>
  </si>
  <si>
    <t>Proyecto de atracción del financiamiento local en emprendimientos productivos del cantòn Mejìa</t>
  </si>
  <si>
    <t>2.2. Incrementar el monto de inversión privada destinada al sector artístico, cultural y
 patrimonial mediante incentivos tributarios culturales de 3,6 millones en el año 2023 a 4,0 millones al 2025.</t>
  </si>
  <si>
    <t>Programa de capacitación juvenil y de grupos de atención prioritaria para la creación y promoción de emprendimientos locales en el sector agroindustrial y turístico</t>
  </si>
  <si>
    <t>Proyecto de fortalecimiento de capacidades juveniles y de grupos de atención prioritaria para el fomento agroindustrial local
Proyecto de fortalecimiento de capacidades juveniles y de grupos de atención prioritaria para el fomento del emprendimiento turístico local</t>
  </si>
  <si>
    <t>Incrementar el número de personas tituladas de
  educación superior técnica y tecnológica de 44.674 en el año 2022 a 60.404 al 2025.</t>
  </si>
  <si>
    <t>3.8. Construir ciudades verdes y resilientes que combinen la valoración del patrimonio cultural y el manejo ambiental adecuado, generando redes de conocimiento y vinculando la educación superior con las necesidades sociales y productivas.</t>
  </si>
  <si>
    <t>Establecer 3 nuevos programas de crédito accesible en colaboración con instituciones financieras, logrando que el 10% de los pequeños y medianos empresarios del cantón Mejía accedan a crédito antes del 2027.</t>
  </si>
  <si>
    <t>Programa de crédito accesible para emprendedores locales</t>
  </si>
  <si>
    <t>Proyecto de activación de la gobernanza colaborativa entre la banca privada para la creación de la inversión</t>
  </si>
  <si>
    <t>Programa de activación turística sostenible Mejía 2027</t>
  </si>
  <si>
    <t>Proyecto de promoción turística Hosterías Sostenibles 
Proyecto de promoción turística para el desarrollo de pequeños emprendimientos locales y cadenas de valor</t>
  </si>
  <si>
    <t>Programa de desarrollo logístico cantonal Mejía 2027</t>
  </si>
  <si>
    <t>Proyecto de adaptación sostenible de infraestructuras para centros de acopio de productos agrícolas y ganaderos</t>
  </si>
  <si>
    <t>Programa de Minería Sostenible Mejía 2027</t>
  </si>
  <si>
    <t>Proyecto de ordenanza para la regulación y control de los procesos de exploración y explotación de áridos y pétreos</t>
  </si>
  <si>
    <t>Aprovechamiento Extractivo</t>
  </si>
  <si>
    <t>3.7. Implementar acciones para detener los procesos de degradación de los recursos naturales en las áreas rurales y fomentar prácticas agroecológicas que favorezcan la recuperación de estos ecosistemas.</t>
  </si>
  <si>
    <t>Programa de innovación de la producción pecuaria</t>
  </si>
  <si>
    <t>Proyecto de fortalecimiento de capacidades locales en el manejo de tecnologías de producciòn pecuaria limpias para ganaderos</t>
  </si>
  <si>
    <t>Programa de conectividad urbano-rural</t>
  </si>
  <si>
    <t>Proyecto de conectividad urbano rural con énfasis en el intercambio comercial local</t>
  </si>
  <si>
    <t>4.5. Elaborar y actualizar, de manera integral, los modelos de prestación de servicios públicos respecto a estándares, tipologías y modalidades para garantizar la calidad, accesibilidad, intersectorialidad, pertinencia cultural y territorial, con especial atención en el área rural.</t>
  </si>
  <si>
    <t>Programa de Fortalecimiento Institucional</t>
  </si>
  <si>
    <t>Proyecto de fortalecimiento de la plataforma GLOBAL</t>
  </si>
  <si>
    <t>Programa Participación Activa Mejiense y gobierno abierto</t>
  </si>
  <si>
    <t>Proyecto de creación de una plataforma virtual para procesos consultivos locales y fomento del gobierno abiero</t>
  </si>
  <si>
    <t>Programa de Atención al cliente</t>
  </si>
  <si>
    <t>Proyecto de fortalecimiento de capacidades para el mejoramiento de la calidad del servicio público</t>
  </si>
  <si>
    <t>Programa de fortalecimiento de atención al ciudadano</t>
  </si>
  <si>
    <t>Proyecto de mejora en la atención al ciudadano y reducción de tiempos de atención</t>
  </si>
  <si>
    <t>4.8. Promover el diálogo y la participación ciudadana desde los ámbitos territoriales en la definición, implementación y el seguimiento y evaluación de la política pública en todos los niveles de gobierno.</t>
  </si>
  <si>
    <t>Alineación, agendas nacionales para la igualdad, planificación territorial diferenciada,
agendas de coordinación zonal</t>
  </si>
  <si>
    <t>Objetivo de dearrollo del GAD</t>
  </si>
  <si>
    <t>Objetivo de Gestion</t>
  </si>
  <si>
    <t>Agendas Nacionales para la Igualdad</t>
  </si>
  <si>
    <t>Agenda de coordinacion zonal</t>
  </si>
  <si>
    <t xml:space="preserve">Agenda de Igualdad </t>
  </si>
  <si>
    <t>ACZ#</t>
  </si>
  <si>
    <t xml:space="preserve">Prioridad Territorial </t>
  </si>
  <si>
    <t>Objetivo de Desarrollo</t>
  </si>
  <si>
    <t>Linea base</t>
  </si>
  <si>
    <t>Definición de iniciativas, objetivos y mecanismos de articulación</t>
  </si>
  <si>
    <t>Iniciativa</t>
  </si>
  <si>
    <t>Objetivo de la Articulación</t>
  </si>
  <si>
    <t xml:space="preserve">Formas de Gestión </t>
  </si>
  <si>
    <t>Relacionamiento</t>
  </si>
  <si>
    <t>Forma de Gestion</t>
  </si>
  <si>
    <t xml:space="preserve">Actor Involcrado </t>
  </si>
  <si>
    <t>Interes /Por que?/ Para que?</t>
  </si>
  <si>
    <t>Para el 2036, el cantón Mejía será un referente de desarrollo sostenible, equitativo e inclusivo, consolidándose como un polo estratégico de crecimiento regional. Sus ciudadanos disfrutarán plenamente de sus derechos en un entorno de seguridad y justicia social, con acceso universal a servicios básicos de calidad. La economía local será resiliente y próspera, impulsada por la agricultura sostenible, el turismo ecológico y la innovación industrial, respetando y conservando los recursos naturales. Un modelo de gobernanza participativa garantizará una gestión eficiente y transparente, fomentando la cohesión social, la equidad y el bienestar integral. Este enfoque incluirá de manera transversal la gestión de riesgos, la adaptación al cambio climático y la equidad de género, asegurando un desarrollo que no solo satisfaga las necesidades presentes, sino que también anticipe y responda a los retos futuros en un contexto global dinámico.</t>
  </si>
  <si>
    <t>Para el año 2036, el cantón Mejía se distinguirá como un referente de desarrollo sostenible, equitativo e inclusivo, consolidándose como un polo de crecimiento y un articulador clave en la región. En este entorno, sus habitantes ejercerán plenamente sus derechos en un marco de seguridad y justicia social, disfrutando de acceso a servicios básicos de calidad, respaldados por una economía resiliente y próspera sustentada en la agricultura sostenible, el turismo ecológico y la innovación industrial, respetando y conservando los recursos naturales.
Además, se implementará un modelo de gobernanza participativa que garantice una gestión eficiente y transparente. Este enfoque promoverá la cohesión social, la equidad y el bienestar integral de todos los mejienses, integrando de manera transversal los enfoques de riesgos, adaptación al cambio climático y género. De esta forma, se asegurará que el desarrollo del cantón no solo responda a las necesidades actuales, sino que también esté preparado para enfrentar los desafíos futuros en un mundo en constante transformación.</t>
  </si>
  <si>
    <t>Desarrollar un sistema integral de infraestructuras y equipamientos modernos que favorezcan la cohesión territorial entre las zonas urbanas y rurales. Esto incluirá la mejora de la movilidad urbana sostenible, el fortalecimiento de la conectividad digital y la protección del patrimonio cultural y natural. Se fomentará la implementación de tecnologías inteligentes y el uso de energías limpias para optimizar la gestión urbana, garantizando así un desarrollo inclusivo y sostenible que eleve la calidad de vida de todos los habitantes del cantón Mejía.
Garantizar el acceso universal y equitativo a servicios básicos de calidad para todos los habitantes del cantón Mejía, incluyendo las áreas remotas o de difícil acceso, a fin de mejorar integralmente las condiciones de vida de la población. Este objetivo busca promover el desarrollo socioeconómico equilibrado, reduciendo las brechas de desigualdad y fomentando el bienestar integral de los ciudadanos, como pilar fundamental para alcanzar un desarrollo sostenible e inclusivo en el territorio.</t>
  </si>
  <si>
    <t>Regulación y control de la fauna urbana</t>
  </si>
  <si>
    <t xml:space="preserve">Implementar el plan de control de fauna urbana en un  40% hasta el 2027                        </t>
  </si>
  <si>
    <t>Intergeneracional</t>
  </si>
  <si>
    <t>Garantizar un ambiente sano y sostenible para las generaciones presentes y futuras.</t>
  </si>
  <si>
    <t>Gestión sostenible de recursos hídricos</t>
  </si>
  <si>
    <t>Asegurar un entorno saludable y sostenible para todas las generaciones.</t>
  </si>
  <si>
    <t>Gestión ambiental y desarrollo sostenible</t>
  </si>
  <si>
    <t>Proteger a las generaciones presentes y futuras de los impactos del cambio climático.</t>
  </si>
  <si>
    <t>Gestión de riesgos y adaptación al cambio climático</t>
  </si>
  <si>
    <t>Interculturalidad</t>
  </si>
  <si>
    <t>Promover el desarrollo económico sostenible respetando las prácticas tradicionales y culturales de los diversos pueblos y nacionalidades</t>
  </si>
  <si>
    <t>Desarrollo económico sostenible y seguridad alimentaria</t>
  </si>
  <si>
    <t>Preservar los territorios ancestrales y sus recursos naturales, respetando la cosmovisión de los pueblos y nacionalidades</t>
  </si>
  <si>
    <t>Conservación ambiental y desarrollo económico sostenible</t>
  </si>
  <si>
    <t>Asegurar el acceso y la calidad del agua para las generaciones actuales y futuras, respetando las prácticas ancestrales de manejo del agua</t>
  </si>
  <si>
    <t>Fomentar el turismo comunitario y el desarrollo económico respetando las culturas locales y garantizando la accesibilidad para personas con discapacidad</t>
  </si>
  <si>
    <t>Desarrollo económico sostenible y conservación del patrimonio natural y cultural</t>
  </si>
  <si>
    <t>Proteger los territorios y comunidades de los impactos negativos de la minería, respetando los derechos de los pueblos y nacionalidades.</t>
  </si>
  <si>
    <t>Gestión ambiental y desarrollo económico responsable</t>
  </si>
  <si>
    <t>Crear entornos urbanos saludables y seguros para todas las generaciones</t>
  </si>
  <si>
    <t>Salud pública y gestión ambiental urbana</t>
  </si>
  <si>
    <t>Objetivo de desarrollo del GAD</t>
  </si>
  <si>
    <t>Asegurar un desarrollo urbano que beneficie a las generaciones presentes y futuras</t>
  </si>
  <si>
    <t>Ordenamiento territorial y desarrollo urbano sostenible</t>
  </si>
  <si>
    <t>Fomentar el desarrollo económico respetando la diversidad cultural y las necesidades de diferentes grupos étnicos.</t>
  </si>
  <si>
    <t>Desarrollo económico sostenible y competitividad territorial</t>
  </si>
  <si>
    <t>Género, Discapacidad, Interculturalidad</t>
  </si>
  <si>
    <t>Garantizar el acceso equitativo a servicios esenciales para todos los grupos, incluyendo mujeres, personas con discapacidad y diversas comunidades culturales.</t>
  </si>
  <si>
    <t>Reducción de brechas territoriales y mejora de la calidad de vida</t>
  </si>
  <si>
    <t>Discapacidad</t>
  </si>
  <si>
    <t>Asegurar que la infraestructura vial sea accesible para personas con discapacidad.</t>
  </si>
  <si>
    <t>Desarrollo de infraestructura y conectividad regional</t>
  </si>
  <si>
    <t>Proteger a las generaciones actuales y futuras de riesgos ambientales.</t>
  </si>
  <si>
    <t>Gestión de riesgos y resiliencia territorial</t>
  </si>
  <si>
    <t>Mejorar la calidad de vida en áreas rurales, respetando las prácticas culturales de las comunidades.</t>
  </si>
  <si>
    <t>Desarrollo rural integral y reducción de brechas urbano-rurales</t>
  </si>
  <si>
    <t>Género, Discapacidad, Movilidad Humana</t>
  </si>
  <si>
    <t>Asegurar el acceso a vivienda adecuada para grupos vulnerables, incluyendo mujeres, personas con discapacidad y migrantes.</t>
  </si>
  <si>
    <t>Acceso a vivienda y hábitat adecuado</t>
  </si>
  <si>
    <t>Planificar el desarrollo considerando las necesidades de todas las generaciones.</t>
  </si>
  <si>
    <t>Planificación territorial integrada y sostenible</t>
  </si>
  <si>
    <t>Garantizar que los equipamientos públicos sean accesibles y adecuados para todos los grupos, incluyendo mujeres, personas con discapacidad y diversas comunidades culturales.</t>
  </si>
  <si>
    <t>Mejora de la infraestructura y servicios públicos</t>
  </si>
  <si>
    <t>Mejorar la conectividad respetando las necesidades y características de las comunidades rurales.</t>
  </si>
  <si>
    <t>Integración territorial y desarrollo rural</t>
  </si>
  <si>
    <t>Movilidad Humana</t>
  </si>
  <si>
    <t>Asegurar condiciones de vida dignas para todos los habitantes, incluyendo migrantes y refugiados.</t>
  </si>
  <si>
    <t>Ordenamiento territorial y desarrollo urbano inclusivo</t>
  </si>
  <si>
    <t>Conservar y promover la diversidad cultural del cantón.</t>
  </si>
  <si>
    <t>Conservación del patrimonio cultural y desarrollo turístico</t>
  </si>
  <si>
    <t>Garantizar el acceso equitativo a servicios básicos para todos los grupos, incluyendo mujeres, personas con discapacidad y diversas comunidades culturales.</t>
  </si>
  <si>
    <t>Desarrollo territorial equitativo y mejora de la calidad de vida</t>
  </si>
  <si>
    <t>Género, Intergeneracional</t>
  </si>
  <si>
    <t>Crear un ambiente seguro, especialmente para mujeres, niños y adultos mayores, que son a menudo más vulnerables a la violencia.</t>
  </si>
  <si>
    <t>Seguridad ciudadana y cohesión social</t>
  </si>
  <si>
    <t>Intergeneracional, Discapacidad</t>
  </si>
  <si>
    <t>Mejorar el acceso a servicios de salud para todos los grupos de edad y personas con discapacidad.</t>
  </si>
  <si>
    <t>Fortalecimiento de los servicios de salud y mejora de la calidad de vida</t>
  </si>
  <si>
    <t>Intergeneracional, Discapacidad, Género</t>
  </si>
  <si>
    <t>Asegurar la inclusión y el bienestar de grupos vulnerables como niños, adultos mayores, personas con discapacidad y mujeres en situación de vulnerabilidad.</t>
  </si>
  <si>
    <t>Inclusión social y protección de grupos vulnerables</t>
  </si>
  <si>
    <t>Preservar y promover la diversidad cultural del cantón, integrándola en el desarrollo turístico y educativo.</t>
  </si>
  <si>
    <t>Conservación del patrimonio cultural y fomento del turismo sostenible</t>
  </si>
  <si>
    <t>Interculturalidad, Movilidad Humana</t>
  </si>
  <si>
    <t>Promover la inclusión social y el respeto mutuo entre diferentes grupos culturales, incluyendo migrantes y refugiados.</t>
  </si>
  <si>
    <t>Cohesión social e interculturalidad</t>
  </si>
  <si>
    <t>Interculturalidad, Género</t>
  </si>
  <si>
    <t>Apoyar a los artesanos locales, considerando la diversidad cultural y promoviendo la participación equitativa de mujeres en estas actividades económicas.</t>
  </si>
  <si>
    <t>Diversificación económica y fortalecimiento de economías locales</t>
  </si>
  <si>
    <t>Género, Intergeneracional, Discapacidad</t>
  </si>
  <si>
    <t>Promover oportunidades equitativas para mujeres, jóvenes y personas con discapacidad en el ámbito del emprendimiento e innovación.</t>
  </si>
  <si>
    <t>Desarrollo económico sostenible e innovación</t>
  </si>
  <si>
    <t>Asegurar que las alianzas público-privadas consideren y respeten la diversidad cultural del cantón.</t>
  </si>
  <si>
    <t>Atracción de inversiones y desarrollo económico sostenible</t>
  </si>
  <si>
    <t>Fortalecer las capacidades productivas con enfoque en jóvenes, mujeres y grupos vulnerables, incluyendo personas con discapacidad.</t>
  </si>
  <si>
    <t>Desarrollo de capital humano y empleo inclusivo</t>
  </si>
  <si>
    <t>Género, Interculturalidad</t>
  </si>
  <si>
    <t>Asegurar que las oportunidades de crédito sean accesibles para mujeres y diversos grupos culturales, fomentando su participación en la economía local.</t>
  </si>
  <si>
    <t>Inclusión financiera y desarrollo económico local</t>
  </si>
  <si>
    <t>Interculturalidad, Discapacidad</t>
  </si>
  <si>
    <t>Promover un turismo sostenible que valore la diversidad cultural y sea accesible para personas con discapacidad.</t>
  </si>
  <si>
    <t>Desarrollo turístico sostenible</t>
  </si>
  <si>
    <t>Asegurar que la infraestructura sea accesible y beneficie a todos los grupos, incluyendo personas con discapacidad.</t>
  </si>
  <si>
    <t>Mejora de la competitividad y desarrollo de infraestructura</t>
  </si>
  <si>
    <t>Implementar prácticas sostenibles que respeten los conocimientos y prácticas tradicionales de las comunidades locales.</t>
  </si>
  <si>
    <t>Gestión ambiental sostenible y desarrollo económico responsable</t>
  </si>
  <si>
    <t>Intergeneracional, Interculturalidad</t>
  </si>
  <si>
    <t>Promover prácticas sostenibles que beneficien a las generaciones actuales y futuras, respetando los conocimientos ancestrales.</t>
  </si>
  <si>
    <t>Modernización del sector agropecuario y sostenibilidad ambiental</t>
  </si>
  <si>
    <t>Discapacidad, Movilidad Humana</t>
  </si>
  <si>
    <t>Asegurar que la infraestructura y las tecnologías de comunicación sean accesibles para personas con discapacidad y faciliten la integración de personas en situación de movilidad humana.</t>
  </si>
  <si>
    <t>Género, Intergeneracional, Interculturalidad, Discapacidad</t>
  </si>
  <si>
    <t>Asegurar que la asignación de recursos considere las necesidades específicas de todos los grupos, incluyendo mujeres, diferentes grupos etarios, diversas comunidades culturales y personas con discapacidad.</t>
  </si>
  <si>
    <t>Eficiencia en la gestión pública y desarrollo territorial equilibrado</t>
  </si>
  <si>
    <t>Género, Intergeneracional, Interculturalidad, Discapacidad, Movilidad Humana</t>
  </si>
  <si>
    <t>Garantizar la participación equitativa de todos los grupos en la toma de decisiones sobre planificación y desarrollo territorial.</t>
  </si>
  <si>
    <t>Gobernanza participativa y transparencia</t>
  </si>
  <si>
    <t>Género, Interculturalidad, Discapacidad</t>
  </si>
  <si>
    <t>Asegurar que el personal municipal esté capacitado para atender las necesidades de diversos grupos, con enfoque de género, interculturalidad y atención a personas con discapacidad.</t>
  </si>
  <si>
    <t>Fortalecimiento institucional y mejora de la gestión pública</t>
  </si>
  <si>
    <t>Implementar servicios accesibles y eficientes que consideren las necesidades específicas de todos los grupos poblacionales.</t>
  </si>
  <si>
    <t>Modernización de servicios públicos y gobierno electrónico</t>
  </si>
  <si>
    <t>Implementar un sistema integral de ordenamiento territorial sostenible</t>
  </si>
  <si>
    <t>Alcanzar una cobertura universal de servicios básicos en la zona urbana, con un sistema de monitoreo y expansión continua</t>
  </si>
  <si>
    <t>Desarrollar una red vial cantonal integrada y moderna</t>
  </si>
  <si>
    <t>Establecer un sistema sistema integral de gestión de riesgos y reubicación de asentamientos humanos en zonas de riesgo no mitigables, incluyendo programas preventivos</t>
  </si>
  <si>
    <t>Garantizar acceso universal a agua potable y alcantarillado en zonas rurales</t>
  </si>
  <si>
    <t>Implementar un programa integral de desarrollo habitacional social, asegurando vivienda digna para poblaciones vulnerables</t>
  </si>
  <si>
    <t>Establecer un sistema dinámico y actualizado de gestión territorial con mecanismos de revisión y adaptación periódicos</t>
  </si>
  <si>
    <t>Desarrollar una red integral de equipamientos públicos, garantizando acceso equitativo en todas las áreas prioritarias</t>
  </si>
  <si>
    <t>Consolidar una red vial rural moderna y resiliente con conectividad integral y mantenimiento sostenible</t>
  </si>
  <si>
    <t>Implementar un marco normativo territorial innovador, que regule efectivamente los asentamientos humanos y promueva el desarrollo sostenible</t>
  </si>
  <si>
    <t>Establecer un sistema integral de gestión de residuos, con tecnologías avanzadas de tratamiento y disposición final</t>
  </si>
  <si>
    <t>Crear un programa comprehensivo de preservación y revitalización del patrimonio, incluyendo gestión sostenible y normativa actualizada</t>
  </si>
  <si>
    <t>Desarrollar una infraestructura integral de servicios básicos  garantizando cobertura universal, calidad y sostenibilidad, con énfasis en zonas marginales y rurales</t>
  </si>
  <si>
    <t>Establecer un sistema integral de seguridad ciudadana, incorporando tecnología avanzada, participación comunitaria y programas preventivos contra todo tipo de violencia</t>
  </si>
  <si>
    <t>Consolidar un modelo integral de salud preventiva y nutrición, asegurando acceso universal a programas de alimentación saludable y atención médica de calidad</t>
  </si>
  <si>
    <t>Implementar un sistema comprehensivo de atención a grupos prioritarios, eliminando brechas sociales y garantizando inclusión efectiva con programas especializados</t>
  </si>
  <si>
    <t>Desarrollar un modelo de gestión patrimonial integrado, que potencie el turismo cultural sostenible y fortalezca la identidad local a través de programas educativos innovadores</t>
  </si>
  <si>
    <t>Establecer una política integral de interculturalidad, que garantice el reconocimiento, respeto y promoción de la diversidad cultural en todos los ámbitos sociales</t>
  </si>
  <si>
    <t>Implementar un programa integral de desarrollo artesanal, que incluya innovación, comercialización internacional y preservación de técnicas tradicionales</t>
  </si>
  <si>
    <t>Consolidar un ecosistema territorial de innovación y emprendimiento que impulse la competitividad y el desarrollo económico sostenible del cantón</t>
  </si>
  <si>
    <t>Establecer un marco institucional y normativo que maximice las inversiones y fortalezca alianzas público-privadas estratégicas para el desarrollo territorial</t>
  </si>
  <si>
    <t>Implementar un sistema integral de desarrollo de talento humano que garantice empleabilidad y competencias alineadas con las demandas futuras del mercado</t>
  </si>
  <si>
    <t>Desarrollar un ecosistema financiero inclusivo que facilite el acceso a crédito y servicios financieros para el desarrollo productivo territorial</t>
  </si>
  <si>
    <t>Posicionar al cantón como destino turístico sostenible y competitivo, integrando la innovación, cultura local y preservación ambiental</t>
  </si>
  <si>
    <t>Consolidar una red de infraestructura productiva y logística moderna que potencie la competitividad territorial y la conectividad regional</t>
  </si>
  <si>
    <t>Establecer un modelo de gestión territorial que garantice el aprovechamiento sostenible de recursos naturales con responsabilidad ambiental</t>
  </si>
  <si>
    <t>Desarrollar un sector agropecuario innovador y resiliente que integre tecnologías avanzadas y prácticas sostenibles para la seguridad alimentaria</t>
  </si>
  <si>
    <t>Consolidar un sistema integral de conectividad territorial que garantice la accesibilidad universal y la integración eficiente del cantón</t>
  </si>
  <si>
    <t>Se cuenta con mantenimiento constante de los espacios públicos</t>
  </si>
  <si>
    <t>Plan/ Programa</t>
  </si>
  <si>
    <t>Plan / Programa</t>
  </si>
  <si>
    <t>Gestión Integral de Aguas Residuales</t>
  </si>
  <si>
    <t>Implementar un sistema moderno de tratamiento de aguas residuales que garantice la calidad ambiental y la salud pública, articulándose con programas de gestión hídrica y desarrollo territorial sostenible</t>
  </si>
  <si>
    <t>Sistema Integral de Gestión de Residuos</t>
  </si>
  <si>
    <t>Desarrollar infraestructura y procesos para la gestión sostenible de residuos, promoviendo la economía circular y la participación comunitaria en el manejo responsable de desechos</t>
  </si>
  <si>
    <t>Observatorio Climático Territorial</t>
  </si>
  <si>
    <t>Establecer un sistema de monitoreo y respuesta ante el cambio climático, vinculando actores locales y políticas de adaptación y mitigación</t>
  </si>
  <si>
    <t>Agricultura Sostenible y Resiliente</t>
  </si>
  <si>
    <t>Desarrollar capacidades locales en agricultura responsable, integrando conocimientos ancestrales con tecnologías innovadoras para la seguridad alimentaria</t>
  </si>
  <si>
    <t>Conservación y Uso Sustentable del Territorio</t>
  </si>
  <si>
    <t>Implementar un modelo de gestión territorial que armonice la conservación ambiental con el desarrollo socioeconómico sostenible</t>
  </si>
  <si>
    <t>Gobernanza Hídrica Participativa</t>
  </si>
  <si>
    <t>Fortalecer la gestión comunitaria del agua mediante un modelo de gobernanza colaborativa que asegure el acceso equitativo y sostenible</t>
  </si>
  <si>
    <t>Turismo Sostenible Mejía 2027</t>
  </si>
  <si>
    <t>Desarrollar infraestructura turística que integre criterios de sostenibilidad, identidad cultural y participación comunitaria</t>
  </si>
  <si>
    <t>Gestión Sostenible de Recursos Naturales</t>
  </si>
  <si>
    <t>Implementar un sistema de control y monitoreo para la extracción responsable de recursos, garantizando la sostenibilidad ambiental y el desarrollo económico local</t>
  </si>
  <si>
    <t>Gestión Ética de Fauna Urbana</t>
  </si>
  <si>
    <t>Establecer un sistema integral de manejo de fauna urbana que promueva el bienestar animal y la salud pública</t>
  </si>
  <si>
    <t>Desarrollo Urbano Planificado</t>
  </si>
  <si>
    <t>Implementar un modelo de densificación urbana sostenible que optimice el uso del suelo y mejore la calidad de vida en áreas estratégicas</t>
  </si>
  <si>
    <t>Ordenamiento Industrial Estratégico A</t>
  </si>
  <si>
    <t>Desarrollar una zona industrial planificada que impulse el desarrollo económico, garantizando la compatibilidad con usos urbanos y ambientales en el Sector A</t>
  </si>
  <si>
    <t>Ordenamiento Industrial Estratégico B</t>
  </si>
  <si>
    <t>Establecer una segunda zona industrial planificada complementaria que fortalezca el desarrollo productivo del cantón en el Sector B</t>
  </si>
  <si>
    <t>nfraestructura Básica Universal</t>
  </si>
  <si>
    <t>Garantizar el acceso equitativo a servicios básicos mediante la expansión planificada de redes en zonas urbanas rezagadas</t>
  </si>
  <si>
    <t>Movilidad Segura y Eficiente</t>
  </si>
  <si>
    <t>Consolidar una red vial integral que mejore la conectividad y seguridad del transporte cantonal</t>
  </si>
  <si>
    <t>Gestión Preventiva de Riesgos</t>
  </si>
  <si>
    <t>Implementar un sistema integral de identificación y reubicación de asentamientos en zonas de riesgo no mitigable</t>
  </si>
  <si>
    <t>Resiliencia Territorial</t>
  </si>
  <si>
    <t>Desarrollar infraestructura adaptativa que reduzca vulnerabilidades y fortalezca la resiliencia comunitaria en zonas de riesgo</t>
  </si>
  <si>
    <t>Agua y Saneamiento Rural</t>
  </si>
  <si>
    <t>Ampliar la cobertura de servicios de agua potable y alcantarillado en zonas rurales, garantizando acceso universal</t>
  </si>
  <si>
    <t>Hábitat Digno e Inclusivo</t>
  </si>
  <si>
    <t>Desarrollar soluciones habitacionales integrales para sectores vulnerables en coordinación con entidades nacionales</t>
  </si>
  <si>
    <t>Espacios Públicos de Calidad</t>
  </si>
  <si>
    <t>Crear y repotenciar espacios públicos inclusivos que fomenten la recreación y convivencia comunitaria</t>
  </si>
  <si>
    <t>Preservación Patrimonial Activa</t>
  </si>
  <si>
    <t>Restaurar edificaciones históricas integrándolas al desarrollo urbano sostenible</t>
  </si>
  <si>
    <t>Patrimonio y Espacio Público</t>
  </si>
  <si>
    <t>Revitalizar espacios públicos patrimoniales preservando su valor histórico y funcionalidad social</t>
  </si>
  <si>
    <t>Educación de Calidad</t>
  </si>
  <si>
    <t>Fortalecer y modernizar la infraestructura educativa cantonal garantizando espacios óptimos para el aprendizaje y desarrollo integral de la comunidad educativa</t>
  </si>
  <si>
    <t>Salud Accesible y de Calidad</t>
  </si>
  <si>
    <t>Desarrollar y optimizar la infraestructura de salud para mejorar la cobertura y calidad de servicios médicos en todo el territorio</t>
  </si>
  <si>
    <t>Control Municipal Profesional</t>
  </si>
  <si>
    <t>Implementar un programa integral de profesionalización que eleve las capacidades del cuerpo de control municipal para una gestión eficiente</t>
  </si>
  <si>
    <t>Seguridad Ciudadana Inteligente</t>
  </si>
  <si>
    <t>Establecer un sistema integral de monitoreo y vigilancia que mejore la seguridad ciudadana y la capacidad de respuesta ante emergencias</t>
  </si>
  <si>
    <t>Espacios Públicos Seguros</t>
  </si>
  <si>
    <t>Revitalizar y asegurar espacios públicos mediante estrategias integrales de control y activación comunitaria</t>
  </si>
  <si>
    <t>Gestión Integral de Seguridad</t>
  </si>
  <si>
    <t>Fortalecer la capacidad operativa en seguridad y gestión de riesgos mediante equipamiento moderno y protocolos actualizados</t>
  </si>
  <si>
    <t>Gestión Municipal de Control</t>
  </si>
  <si>
    <t>Establecer y operativizar un cuerpo de control municipal eficiente que garantice el orden y la seguridad ciudadana</t>
  </si>
  <si>
    <t>Ecosistema de Innovación Mejía</t>
  </si>
  <si>
    <t>Desarrollar un sistema integral de incubación que catalice la innovación y el desarrollo empresarial local</t>
  </si>
  <si>
    <t>Redes de Emprendimiento Local</t>
  </si>
  <si>
    <t>Establecer redes dinámicas de colaboración que potencien el ecosistema emprendedor del cantón</t>
  </si>
  <si>
    <t>Financiamiento Productivo Local</t>
  </si>
  <si>
    <t>Crear mecanismos efectivos para atraer y canalizar financiamiento hacia emprendimientos productivos estratégicos</t>
  </si>
  <si>
    <t>Desarrollo Agroindustrial Inclusivo</t>
  </si>
  <si>
    <t>Fortalecer capacidades de jóvenes y grupos prioritarios para su inserción efectiva en el sector agroindustrial</t>
  </si>
  <si>
    <t>Turismo Emprendedor Inclusivo</t>
  </si>
  <si>
    <t>Desarrollar competencias en turismo sostenible para jóvenes y grupos prioritarios, impulsando emprendimientos locales</t>
  </si>
  <si>
    <t>Alianza Financiera para el Desarrollo</t>
  </si>
  <si>
    <t>Establecer un modelo de gobernanza colaborativa con la banca privada para impulsar la inversión local</t>
  </si>
  <si>
    <t>Turismo Sostenible y Calidad</t>
  </si>
  <si>
    <t>Promover un modelo de hosterías que integre sostenibilidad ambiental y desarrollo económico local</t>
  </si>
  <si>
    <t>Cadenas de Valor Turístico</t>
  </si>
  <si>
    <t>Fortalecer la promoción y articulación de emprendimientos turísticos locales en cadenas de valor sostenibles</t>
  </si>
  <si>
    <t>Infraestructura Productiva Sostenible</t>
  </si>
  <si>
    <t>Desarrollar centros de acopio modernos y sostenibles que mejoren la competitividad del sector agropecuario</t>
  </si>
  <si>
    <t>Modernización Digital Institucional</t>
  </si>
  <si>
    <t>Potenciar la plataforma GLOBAL como herramienta integral de gestión municipal que optimice procesos y mejore la eficiencia institucional</t>
  </si>
  <si>
    <t>Gobierno Abierto y Participativo</t>
  </si>
  <si>
    <t>Implementar una plataforma digital que facilite la participación ciudadana y transparencia en la gestión pública mediante procesos consultivos efectivos</t>
  </si>
  <si>
    <t>Excelencia en Servicio Público</t>
  </si>
  <si>
    <t>Desarrollar competencias profesionales del personal municipal para elevar los estándares de calidad en la prestación de servicios públicos</t>
  </si>
  <si>
    <t>Servicio Ciudadano Eficiente</t>
  </si>
  <si>
    <t>Optimizar los procesos de atención ciudadana mediante la implementación de estrategias que reduzcan tiempos y mejoren la experiencia del usuario</t>
  </si>
  <si>
    <t>GAD Municipal, SENAGUA, Juntas de Agua, comunidades, empresas constructoras</t>
  </si>
  <si>
    <t>Garantizar acceso universal al agua potable, mejorar calidad de vida, desarrollo territorial equilibrado</t>
  </si>
  <si>
    <t>Modelo mixto público-comunitario con inversión municipal y participación de juntas de agua</t>
  </si>
  <si>
    <t>GAD Municipal, empresas recicladoras, gestores ambientales, comunidad, MAATE</t>
  </si>
  <si>
    <t>Reducir impacto ambiental, generar valor económico de residuos, mejorar salubridad</t>
  </si>
  <si>
    <t>Alianza público-privada con participación comunitaria y sistema de incentivos</t>
  </si>
  <si>
    <t>GAD Municipal, Servicio Nacional de Riesgos, comunidades, Bomberos, Cruz Roja</t>
  </si>
  <si>
    <t>Prevenir y mitigar riesgos, proteger vidas y bienes, adaptación al cambio climático</t>
  </si>
  <si>
    <t>Sistema integrado de gestión de riesgos con protocolos y coordinación interinstitucional</t>
  </si>
  <si>
    <t>GAD Municipal, agricultores, MAG, organizaciones campesinas, universidades</t>
  </si>
  <si>
    <t>Mejorar producción agrícola, garantizar sostenibilidad, seguridad alimentaria</t>
  </si>
  <si>
    <t>Modelo participativo con asistencia técnica y transferencia de conocimientos</t>
  </si>
  <si>
    <t>GAD Municipal, MAATE, comunidades locales, ONGs ambientales</t>
  </si>
  <si>
    <t>Preservar ecosistemas, servicios ambientales y biodiversidad</t>
  </si>
  <si>
    <t>Cogestión adaptativa con participación comunitaria y apoyo técnico</t>
  </si>
  <si>
    <t>Juntas de Agua, GAD Municipal, SENAGUA, comunidades</t>
  </si>
  <si>
    <t>Mejorar gestión del agua, fortalecer organización comunitaria</t>
  </si>
  <si>
    <t>Modelo de gobernanza colaborativa con capacitación y apoyo técnico</t>
  </si>
  <si>
    <t>GAD Municipal, operadores turísticos, comunidades, MINTUR</t>
  </si>
  <si>
    <t>Desarrollar turismo sostenible, generar ingresos locales, preservar patrimonio</t>
  </si>
  <si>
    <t>Alianza público-privada con enfoque de sostenibilidad y participación local</t>
  </si>
  <si>
    <t>GAD Municipal, concesionarios mineros, MERNNR, comunidades</t>
  </si>
  <si>
    <t>Regular extracción, minimizar impactos, generar recursos</t>
  </si>
  <si>
    <t>Sistema de control y monitoreo con participación multiactor</t>
  </si>
  <si>
    <t>GAD Municipal, veterinarios, organizaciones protectoras, comunidad</t>
  </si>
  <si>
    <t>Bienestar animal, salud pública, convivencia urbana</t>
  </si>
  <si>
    <t>Modelo integral con participación de profesionales y comunidad</t>
  </si>
  <si>
    <t>GAD Municipal, propietarios, constructoras, MIDUVI, comunidad</t>
  </si>
  <si>
    <t>Optimizar uso del suelo, desarrollo ordenado, eficiencia en servicios</t>
  </si>
  <si>
    <t>Planificación participativa con incentivos y regulaciones específicas</t>
  </si>
  <si>
    <t>GAD Municipal, industrias, MIPRO, comunidad, inversionistas</t>
  </si>
  <si>
    <t>Desarrollo económico, generación de empleo, ordenamiento territorial</t>
  </si>
  <si>
    <t>Alianza público-privada con normativa específica y control ambiental</t>
  </si>
  <si>
    <t>GAD Municipal, empresas de servicios, comunidades vulnerables</t>
  </si>
  <si>
    <t>Acceso universal, reducción de brechas, mejora calidad de vida</t>
  </si>
  <si>
    <t>Inversión pública con participación comunitaria y priorización técnica</t>
  </si>
  <si>
    <t>GAD Municipal, transportistas, ANT, comunidad, contratistas</t>
  </si>
  <si>
    <t>Conectividad eficiente, seguridad vial, desarrollo territorial</t>
  </si>
  <si>
    <t>Sistema integrado de movilidad con participación multiactor</t>
  </si>
  <si>
    <t>GAD Municipal, SGR, comunidades en riesgo, MIDUVI</t>
  </si>
  <si>
    <t>Protección de vidas, reducción de vulnerabilidad, reubicación segura</t>
  </si>
  <si>
    <t>Modelo integral con procesos participativos y apoyo interinstitucional</t>
  </si>
  <si>
    <t>GAD Municipal, SENAGUA, juntas de agua, comunidades rurales</t>
  </si>
  <si>
    <t>Acceso al agua, saneamiento rural, desarrollo territorial</t>
  </si>
  <si>
    <t>Cogestión público-comunitaria con asistencia técnica</t>
  </si>
  <si>
    <t>GAD Municipal, MIDUVI, beneficiarios, constructoras sociales</t>
  </si>
  <si>
    <t>Acceso a vivienda digna, inclusión social, mejora habitacional</t>
  </si>
  <si>
    <t>Alianza público-privada-social con participación beneficiarios</t>
  </si>
  <si>
    <t>GAD Municipal, propietarios, consultores especializados</t>
  </si>
  <si>
    <t>Información actualizada, planificación eficiente, gestión territorial</t>
  </si>
  <si>
    <t>Sistema tecnológico con procesos participativos de validación</t>
  </si>
  <si>
    <t>GAD Municipal, comunidad, contratistas, organizaciones barriales</t>
  </si>
  <si>
    <t>Espacios públicos de calidad, convivencia, ornato urbano</t>
  </si>
  <si>
    <t>Modelo participativo con mantenimiento comunitario</t>
  </si>
  <si>
    <t>GAD Municipal, comunidades rurales, contratistas, MTOP</t>
  </si>
  <si>
    <t>Accesibilidad rural, desarrollo productivo, integración territorial</t>
  </si>
  <si>
    <t>Inversión pública con participación comunitaria</t>
  </si>
  <si>
    <t>GAD Municipal, posesionarios, MIDUVI, organizaciones sociales</t>
  </si>
  <si>
    <t>Seguridad jurídica, acceso servicios, ordenamiento territorial</t>
  </si>
  <si>
    <t>Proceso participativo con acompañamiento técnico-legal</t>
  </si>
  <si>
    <t>GAD Municipal, INPC, propietarios, gestores culturales</t>
  </si>
  <si>
    <t>Preservación patrimonial, identidad cultural, desarrollo turístico</t>
  </si>
  <si>
    <t>Modelo mixto con incentivos y regulaciones específicas</t>
  </si>
  <si>
    <t>GAD Municipal, MINEDUC, MSP, comunidad educativa, contratistas</t>
  </si>
  <si>
    <t>Mejorar calidad de servicios sociales, acceso equitativo, desarrollo comunitario</t>
  </si>
  <si>
    <t>Inversión pública coordinada con participación comunitaria y control social</t>
  </si>
  <si>
    <t>GAD Municipal, Policía Nacional, ECU911, comunidad, organizaciones barriales</t>
  </si>
  <si>
    <t>Reducir violencia, mejorar convivencia, prevención del delito</t>
  </si>
  <si>
    <t>Sistema integrado de seguridad con participación ciudadana y coordinación interinstitucional</t>
  </si>
  <si>
    <t>GAD Municipal, MSP, comunidad, personal médico, contratistas</t>
  </si>
  <si>
    <t>Acceso a salud de calidad, atención especializada, cobertura territorial</t>
  </si>
  <si>
    <t>Alianza estratégica con MSP y participación comunitaria en planificación</t>
  </si>
  <si>
    <t>GAD Municipal, MIES, organizaciones sociales, grupos vulnerables</t>
  </si>
  <si>
    <t>Inclusión social, atención especializada, reducción de brechas</t>
  </si>
  <si>
    <t>Modelo integral con enfoque de derechos y participación beneficiarios</t>
  </si>
  <si>
    <t>GAD Municipal, INPC, gestores culturales, comunidad, instituciones educativas</t>
  </si>
  <si>
    <t>Preservar identidad, valorización cultural, educación patrimonial</t>
  </si>
  <si>
    <t>Estrategia participativa con actores culturales y comunidad educativa</t>
  </si>
  <si>
    <t>GAD Municipal, grupos culturales, organizaciones sociales, comunidad</t>
  </si>
  <si>
    <t>Promover diversidad, diálogo intercultural, cohesión social</t>
  </si>
  <si>
    <t>Modelo participativo con enfoque intercultural y derechos</t>
  </si>
  <si>
    <t>GAD Municipal, artesanos, MIPRO, operadores turísticos</t>
  </si>
  <si>
    <t>Desarrollo económico local, preservación técnicas, comercialización</t>
  </si>
  <si>
    <t>Apoyo integral con capacitación y promoción comercial</t>
  </si>
  <si>
    <t>GAD Municipal, emprendedores, universidades, mentores empresariales, BanEcuador</t>
  </si>
  <si>
    <t>Fomentar innovación, crear ecosistema emprendedor, desarrollo económico local</t>
  </si>
  <si>
    <t>Red colaborativa con mentoría especializada y seguimiento continuo</t>
  </si>
  <si>
    <t>GAD Municipal, empresas privadas, cámaras de comercio, inversionistas</t>
  </si>
  <si>
    <t>Atraer inversión, desarrollo sostenible, generación de empleo</t>
  </si>
  <si>
    <t>Modelo de cooperación estructurado con beneficios mutuos y compromisos claros</t>
  </si>
  <si>
    <t>GAD Municipal, jóvenes, grupos prioritarios, MIPRO, MINTUR, institutos técnicos</t>
  </si>
  <si>
    <t>Desarrollo de capacidades, inclusión productiva, emprendimiento sectorial</t>
  </si>
  <si>
    <t>Sistema formativo integral con práctica y acompañamiento</t>
  </si>
  <si>
    <t>GAD Municipal, instituciones financieras, BanEcuador, cooperativas, emprendedores</t>
  </si>
  <si>
    <t>Acceso a financiamiento, desarrollo empresarial, inclusión financiera</t>
  </si>
  <si>
    <t>Mecanismos financieros adaptados con garantías y condiciones especiales</t>
  </si>
  <si>
    <t>GAD Municipal, operadores turísticos, MINTUR, comunidad, emprendedores locales</t>
  </si>
  <si>
    <t>Desarrollo turístico sostenible, generación de ingresos, preservación cultural</t>
  </si>
  <si>
    <t>Plan estratégico con participación multiactor y enfoque sostenible</t>
  </si>
  <si>
    <t>GAD Municipal, empresas logísticas, transportistas, MTOP, comerciantes</t>
  </si>
  <si>
    <t>Eficiencia logística, conectividad comercial, competitividad territorial</t>
  </si>
  <si>
    <t>Sistema integrado con infraestructura y servicios coordinados</t>
  </si>
  <si>
    <t>GAD Municipal, mineros, MERNNR, comunidades, control ambiental</t>
  </si>
  <si>
    <t>Explotación responsable, beneficio local, protección ambiental</t>
  </si>
  <si>
    <t>Marco regulatorio con control efectivo y beneficios compartidos</t>
  </si>
  <si>
    <t>GAD Municipal, ganaderos, MAG, universidades, proveedores tecnológicos</t>
  </si>
  <si>
    <t>Modernización productiva, sostenibilidad, competitividad sectorial</t>
  </si>
  <si>
    <t>Sistema de innovación con transferencia tecnológica y buenas prácticas</t>
  </si>
  <si>
    <t>GAD Municipal, comunidades, MTOP, transportistas, comerciantes</t>
  </si>
  <si>
    <t>Integración territorial, acceso a mercados, desarrollo equilibrado</t>
  </si>
  <si>
    <t>Plan integral de conectividad con mantenimiento y mejora continua</t>
  </si>
  <si>
    <t>GAD Municipal, servidores públicos, SECAP, AME, entes de control</t>
  </si>
  <si>
    <t>Mejorar eficiencia institucional, modernizar procesos, calidad de servicios</t>
  </si>
  <si>
    <t>Sistema integral de desarrollo institucional</t>
  </si>
  <si>
    <t>GAD Municipal, ciudadanía, organizaciones sociales, veedurías ciudadanas</t>
  </si>
  <si>
    <t>Transparencia, participación ciudadana, control social, decisiones inclusivas</t>
  </si>
  <si>
    <t>Plataforma participativa</t>
  </si>
  <si>
    <t>GAD Municipal, ciudadanos, personal de atención, áreas operativas</t>
  </si>
  <si>
    <t>Mejorar experiencia usuario, reducir tiempos, satisfacción ciudadana</t>
  </si>
  <si>
    <t>Modelo de servicio</t>
  </si>
  <si>
    <t>GAD Municipal, ciudadanía, personal de ventanilla, áreas técnicas</t>
  </si>
  <si>
    <t>Calidad de servicio, eficiencia administrativa, satisfacción usuario</t>
  </si>
  <si>
    <t>Sistema integrado de tramittación</t>
  </si>
  <si>
    <t>Porcentaje de avance del sistema de planificación plurianual que permita priorizar proyectos estratégicos</t>
  </si>
  <si>
    <t>Sistema municipal de planificación plurianual en funcionamiento</t>
  </si>
  <si>
    <t>Optimizar la planificación y ejecución presupuestaria del cantón, priorizando proyectos estratégicos para el desarrollo local</t>
  </si>
  <si>
    <t>Fortalecer el sistema de planificación plurianual, permitiendo un acceso fácil y seguro para los ciudadanos en un 100% al 2027</t>
  </si>
  <si>
    <t>Porcentaje de incremento en participación activa de la ciudadanía</t>
  </si>
  <si>
    <t>Falta fortalecer los programas actuales que fomenten prácticas agrícolas responsables entre los productores locales.</t>
  </si>
  <si>
    <t>Optimizar y dar mantenimiento a la red vial rural, proyectar, y dar mantenimiento a la red vial cantonal</t>
  </si>
  <si>
    <t>Optimizar y dar mantenimiento a la red vial cantonal</t>
  </si>
  <si>
    <t>Implementar 1 proyecto de rehabilitación de edificaciones patrimoniales en un 100 % al 2027</t>
  </si>
  <si>
    <t>Construir el intercambiador de tráfico en la intersección entre la autovía E35 e ingreso a sur Alóag e ingreso a norte de Machachi, Cantón Mejía, provincia de Pichincha y disminuir los tiempos de tránsito en un 100% al 2027</t>
  </si>
  <si>
    <t>Porcentaje de disminución de tiempos de traslado en el acceso al cantón
Porcentaje de avance de la obra</t>
  </si>
  <si>
    <t>Garantizar la sostenibilidad hídrica y la calidad del agua para consumo humano y la conservación de ecosistemas, mediante una gestión eficiente de los recursos hídricos, la protección legal de zonas críticas y la implementación de políticas que aseguren la disponibilidad a largo plazo del recurso.</t>
  </si>
  <si>
    <t>Conservar la salud del suelo y promover la seguridad alimentaria a través de prácticas agrícolas y ganaderas sostenibles, asegurando la regeneración de los suelos y el equilibrio de los ecosistemas, además de la reforestación y restauración de áreas degradadas para recuperar la cobertura forestal.</t>
  </si>
  <si>
    <t>Facilitar la transición hacia una matriz energética sostenible, minimizando el impacto ambiental e impulsando energías renovables que reduzcan la dependencia de fuentes no renovables.</t>
  </si>
  <si>
    <t>Promover la minería responsable mediante la implementación de prácticas que minimicen los impactos ambientales y fortalezcan la regulación y supervisión de las actividades extractivas.</t>
  </si>
  <si>
    <t>Fortalecer la resiliencia climática de las comunidades y ecosistemas frente a los efectos del cambio climático, integrando políticas de adaptación y mitigación que aseguren la sostenibilidad ambiental a largo plazo.</t>
  </si>
  <si>
    <t>Desarrollar estrategias para la gestión integral de residuos y fauna urbana, garantizando la operación sostenible del relleno sanitario y promoviendo prácticas de manejo ambiental que minimicen los riesgos para la salud pública y el medio ambiente.</t>
  </si>
  <si>
    <t>Impulsar programas de capacitación y educación ambiental dirigidos a la ciudadanía, autoridades locales y sectores productivos, con el objetivo de fortalecer la conciencia ecológica, promover prácticas sostenibles y asegurar la participación activa en la gestión ambiental.</t>
  </si>
  <si>
    <t>Garantizar una cobertura total de servicios de alcantarillado en las áreas urbanas del cantón Mejía, e implementar alternativas efectivas y sostenibles para la disposición de aguas residuales en las zonas rurales. Con esto se mejora la calidad de vida de la población, se previene enfermedades relacionadas con el agua y proteger el medio ambiente a largo plazo, contribuyendo así al desarrollo sostenible del territorio.</t>
  </si>
  <si>
    <t>Garantizar la disponibilidad y calidad del agua a largo plazo para toda la población del cantón Mejía, aprovechando de manera sostenible las zonas de importancia hídrica, con el fin de asegurar un suministro seguro y confiable de agua potable para las generaciones futuras. Este objetivo implica implementar estrategias efectivas de gestión y conservación de recursos hídricos, así como promover prácticas sostenibles que protejan las fuentes de agua, asegurando así el bienestar de la comunidad y la protección del medio ambiente en el contexto del cambio climático.</t>
  </si>
  <si>
    <t>Crear un sistema de movilidad completamente integrado y sostenible en el cantón Mejía que aborde de manera efectiva los desafíos actuales y futuros en términos de seguridad vial, accesibilidad universal, eficiencia en el transporte público y reducción de la congestión vehicular. Este sistema debe priorizar el bienestar de los ciudadanos, promoviendo alternativas de transporte sostenibles.</t>
  </si>
  <si>
    <t>Desarrollar e implementar un plan integral para la mejora de la infraestructura física y vial a lo largo de varios años, con el propósito de asegurar que los establecimientos y las vías urbanas sean de alta calidad y duraderas. Este enfoque busca no solo mejorar la calidad de vida de los habitantes del cantón, sino también optimizar la conectividad a largo plazo, contribuyendo al desarrollo económico y social sostenible del territorio.</t>
  </si>
  <si>
    <t>Desarrollar un modelo de gestión sostenible para el camal que integre tecnologías eficientes, prácticas ambientalmente responsables y sistemas de trazabilidad, adaptándose a las cambiantes demandas del mercado y las regulaciones futuras en la industria cárnica.</t>
  </si>
  <si>
    <t>Desarrollar una visión integral y sostenible que posicione al cantón como un nodo logístico y de desarrollo clave, integrando innovación tecnológica, sostenibilidad ambiental y desarrollo económico local, mientras se adapta a las cambiantes dinámicas regionales y globales del comercio y la logística</t>
  </si>
  <si>
    <t>Desarrollar una política de adquisición y gestión de suelo a largo plazo que anticipe el crecimiento urbano, prevenga la especulación inmobiliaria y asegure la disponibilidad de terrenos para infraestructura pública, áreas verdes, vivienda de interés social y proyectos de desarrollo sostenible</t>
  </si>
  <si>
    <t>Desarrollar e implementar políticas de planificación urbana inclusivas y sostenibles que aborden las causas subyacentes de los asentamientos irregulares y promuevan un crecimiento urbano ordenado y equitativo</t>
  </si>
  <si>
    <t>Desarrollar una estrategia integral para la creación y mejora de espacios públicos sostenibles y eficientes que aborde las necesidades sociales, económicas y ambientales del cantón Mejía.</t>
  </si>
  <si>
    <t xml:space="preserve">Sistema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</si>
</sst>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quot;$&quot;* #,##0.00_ ;_ &quot;$&quot;* \-#,##0.00_ ;_ &quot;$&quot;* &quot;-&quot;??_ ;_ @_ "/>
  </numFmts>
  <fonts count="34" x14ac:knownFonts="1">
    <font>
      <sz val="11"/>
      <color theme="1"/>
      <name val="Calibri"/>
      <scheme val="minor"/>
    </font>
    <font>
      <sz val="11"/>
      <color theme="1"/>
      <name val="Calibri"/>
      <family val="2"/>
      <scheme val="minor"/>
    </font>
    <font>
      <b/>
      <sz val="11"/>
      <color rgb="FF000000"/>
      <name val="Arial"/>
    </font>
    <font>
      <sz val="11"/>
      <color theme="1"/>
      <name val="Arial"/>
    </font>
    <font>
      <sz val="11"/>
      <color rgb="FF000000"/>
      <name val="Arial"/>
    </font>
    <font>
      <b/>
      <sz val="10"/>
      <color rgb="FFFFFFFF"/>
      <name val="Calibri"/>
    </font>
    <font>
      <sz val="11"/>
      <color theme="1"/>
      <name val="Calibri"/>
      <scheme val="minor"/>
    </font>
    <font>
      <sz val="11"/>
      <name val="Calibri"/>
    </font>
    <font>
      <b/>
      <u/>
      <sz val="10"/>
      <color rgb="FFFFFFFF"/>
      <name val="Calibri"/>
    </font>
    <font>
      <b/>
      <sz val="11"/>
      <color theme="1"/>
      <name val="Calibri"/>
    </font>
    <font>
      <sz val="11"/>
      <color theme="1"/>
      <name val="Calibri"/>
    </font>
    <font>
      <sz val="11"/>
      <color rgb="FF000000"/>
      <name val="Calibri"/>
    </font>
    <font>
      <b/>
      <sz val="11"/>
      <color theme="0"/>
      <name val="Calibri"/>
    </font>
    <font>
      <sz val="10"/>
      <color theme="1"/>
      <name val="Calibri"/>
    </font>
    <font>
      <sz val="10"/>
      <color rgb="FF000000"/>
      <name val="Calibri"/>
    </font>
    <font>
      <sz val="8"/>
      <color rgb="FF000000"/>
      <name val="Calibri"/>
    </font>
    <font>
      <sz val="11"/>
      <color rgb="FFFF0000"/>
      <name val="Calibri"/>
    </font>
    <font>
      <sz val="11"/>
      <color theme="1"/>
      <name val="Calibri"/>
      <family val="2"/>
    </font>
    <font>
      <b/>
      <sz val="10"/>
      <color rgb="FFFFFFFF"/>
      <name val="Calibri"/>
      <family val="2"/>
    </font>
    <font>
      <sz val="10"/>
      <color theme="1"/>
      <name val="Calibri"/>
      <family val="2"/>
    </font>
    <font>
      <sz val="11"/>
      <name val="Calibri"/>
      <family val="2"/>
    </font>
    <font>
      <sz val="9"/>
      <color theme="1"/>
      <name val="Calibri"/>
      <family val="2"/>
      <scheme val="minor"/>
    </font>
    <font>
      <sz val="9"/>
      <name val="Calibri"/>
      <family val="2"/>
    </font>
    <font>
      <sz val="11"/>
      <color rgb="FF3F3F76"/>
      <name val="Calibri"/>
      <family val="2"/>
      <scheme val="minor"/>
    </font>
    <font>
      <sz val="11"/>
      <color theme="0"/>
      <name val="Calibri"/>
      <family val="2"/>
      <scheme val="minor"/>
    </font>
    <font>
      <sz val="10"/>
      <name val="Calibri"/>
      <family val="2"/>
    </font>
    <font>
      <sz val="10"/>
      <name val="Calibri"/>
      <family val="2"/>
      <scheme val="minor"/>
    </font>
    <font>
      <sz val="11"/>
      <name val="Calibri"/>
      <family val="2"/>
      <scheme val="minor"/>
    </font>
    <font>
      <b/>
      <sz val="11"/>
      <name val="Calibri"/>
      <family val="2"/>
      <scheme val="minor"/>
    </font>
    <font>
      <b/>
      <sz val="11"/>
      <color rgb="FF3F3F76"/>
      <name val="Calibri"/>
      <family val="2"/>
      <scheme val="minor"/>
    </font>
    <font>
      <b/>
      <sz val="11"/>
      <color theme="1"/>
      <name val="Arial"/>
      <family val="2"/>
    </font>
    <font>
      <sz val="11"/>
      <name val="Arial"/>
      <family val="2"/>
    </font>
    <font>
      <b/>
      <sz val="11"/>
      <name val="Arial"/>
      <family val="2"/>
    </font>
    <font>
      <sz val="10"/>
      <name val="Calibri"/>
      <family val="2"/>
      <scheme val="major"/>
    </font>
  </fonts>
  <fills count="24">
    <fill>
      <patternFill patternType="none"/>
    </fill>
    <fill>
      <patternFill patternType="gray125"/>
    </fill>
    <fill>
      <patternFill patternType="solid">
        <fgColor rgb="FF008783"/>
        <bgColor rgb="FF008783"/>
      </patternFill>
    </fill>
    <fill>
      <patternFill patternType="solid">
        <fgColor rgb="FF00B050"/>
        <bgColor rgb="FF00B050"/>
      </patternFill>
    </fill>
    <fill>
      <patternFill patternType="solid">
        <fgColor rgb="FFFF0000"/>
        <bgColor rgb="FFFF0000"/>
      </patternFill>
    </fill>
    <fill>
      <patternFill patternType="solid">
        <fgColor theme="0"/>
        <bgColor theme="0"/>
      </patternFill>
    </fill>
    <fill>
      <patternFill patternType="solid">
        <fgColor rgb="FFFFFFFF"/>
        <bgColor rgb="FFFFFFFF"/>
      </patternFill>
    </fill>
    <fill>
      <patternFill patternType="solid">
        <fgColor rgb="FFFFFF00"/>
        <bgColor rgb="FFFFFF00"/>
      </patternFill>
    </fill>
    <fill>
      <patternFill patternType="solid">
        <fgColor rgb="FF833C0B"/>
        <bgColor rgb="FF833C0B"/>
      </patternFill>
    </fill>
    <fill>
      <patternFill patternType="solid">
        <fgColor rgb="FF7030A0"/>
        <bgColor rgb="FF7030A0"/>
      </patternFill>
    </fill>
    <fill>
      <patternFill patternType="solid">
        <fgColor rgb="FFFFCC99"/>
      </patternFill>
    </fill>
    <fill>
      <patternFill patternType="solid">
        <fgColor theme="7"/>
      </patternFill>
    </fill>
    <fill>
      <patternFill patternType="solid">
        <fgColor theme="7" tint="0.79998168889431442"/>
        <bgColor indexed="65"/>
      </patternFill>
    </fill>
    <fill>
      <patternFill patternType="solid">
        <fgColor rgb="FF158834"/>
        <bgColor indexed="64"/>
      </patternFill>
    </fill>
    <fill>
      <patternFill patternType="solid">
        <fgColor rgb="FFF8C328"/>
        <bgColor indexed="64"/>
      </patternFill>
    </fill>
    <fill>
      <patternFill patternType="solid">
        <fgColor theme="0"/>
        <bgColor indexed="64"/>
      </patternFill>
    </fill>
    <fill>
      <patternFill patternType="solid">
        <fgColor theme="0"/>
        <bgColor rgb="FF833C0B"/>
      </patternFill>
    </fill>
    <fill>
      <patternFill patternType="solid">
        <fgColor theme="0"/>
        <bgColor rgb="FFE06666"/>
      </patternFill>
    </fill>
    <fill>
      <patternFill patternType="solid">
        <fgColor theme="0"/>
        <bgColor rgb="FFFFFF00"/>
      </patternFill>
    </fill>
    <fill>
      <patternFill patternType="solid">
        <fgColor theme="0"/>
        <bgColor rgb="FF7030A0"/>
      </patternFill>
    </fill>
    <fill>
      <patternFill patternType="solid">
        <fgColor theme="0"/>
        <bgColor rgb="FFD9EAD3"/>
      </patternFill>
    </fill>
    <fill>
      <patternFill patternType="solid">
        <fgColor theme="0"/>
        <bgColor rgb="FFFF0000"/>
      </patternFill>
    </fill>
    <fill>
      <patternFill patternType="solid">
        <fgColor theme="0"/>
        <bgColor rgb="FFCC0000"/>
      </patternFill>
    </fill>
    <fill>
      <patternFill patternType="solid">
        <fgColor theme="0"/>
        <bgColor rgb="FF8E7CC3"/>
      </patternFill>
    </fill>
  </fills>
  <borders count="31">
    <border>
      <left/>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right/>
      <top/>
      <bottom/>
      <diagonal/>
    </border>
    <border>
      <left style="thin">
        <color rgb="FF002060"/>
      </left>
      <right style="thin">
        <color rgb="FF002060"/>
      </right>
      <top style="thin">
        <color rgb="FF002060"/>
      </top>
      <bottom style="thin">
        <color rgb="FF002060"/>
      </bottom>
      <diagonal/>
    </border>
    <border>
      <left style="thin">
        <color rgb="FF00206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indexed="64"/>
      </top>
      <bottom/>
      <diagonal/>
    </border>
    <border>
      <left style="thin">
        <color rgb="FF7F7F7F"/>
      </left>
      <right style="thin">
        <color rgb="FF7F7F7F"/>
      </right>
      <top/>
      <bottom style="thin">
        <color indexed="64"/>
      </bottom>
      <diagonal/>
    </border>
    <border>
      <left style="thin">
        <color rgb="FF7F7F7F"/>
      </left>
      <right/>
      <top style="thin">
        <color indexed="64"/>
      </top>
      <bottom style="thin">
        <color rgb="FF7F7F7F"/>
      </bottom>
      <diagonal/>
    </border>
    <border>
      <left/>
      <right style="thin">
        <color rgb="FF7F7F7F"/>
      </right>
      <top style="thin">
        <color indexed="64"/>
      </top>
      <bottom style="thin">
        <color rgb="FF7F7F7F"/>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rgb="FF000000"/>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rgb="FF000000"/>
      </bottom>
      <diagonal/>
    </border>
    <border>
      <left style="medium">
        <color indexed="64"/>
      </left>
      <right style="medium">
        <color indexed="64"/>
      </right>
      <top/>
      <bottom style="medium">
        <color indexed="64"/>
      </bottom>
      <diagonal/>
    </border>
  </borders>
  <cellStyleXfs count="4">
    <xf numFmtId="0" fontId="0" fillId="0" borderId="0"/>
    <xf numFmtId="0" fontId="23" fillId="10" borderId="15" applyNumberFormat="0" applyAlignment="0" applyProtection="0"/>
    <xf numFmtId="0" fontId="24" fillId="11" borderId="0" applyNumberFormat="0" applyBorder="0" applyAlignment="0" applyProtection="0"/>
    <xf numFmtId="0" fontId="1" fillId="12" borderId="0" applyNumberFormat="0" applyBorder="0" applyAlignment="0" applyProtection="0"/>
  </cellStyleXfs>
  <cellXfs count="202">
    <xf numFmtId="0" fontId="0" fillId="0" borderId="0" xfId="0"/>
    <xf numFmtId="0" fontId="5" fillId="2" borderId="5"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0" fillId="0" borderId="0" xfId="0" applyFont="1" applyAlignment="1">
      <alignment vertical="center"/>
    </xf>
    <xf numFmtId="0" fontId="12" fillId="9" borderId="9" xfId="0" applyFont="1" applyFill="1" applyBorder="1" applyAlignment="1">
      <alignment vertical="center" wrapText="1"/>
    </xf>
    <xf numFmtId="0" fontId="6" fillId="0" borderId="0" xfId="0" applyFont="1" applyAlignment="1">
      <alignment wrapText="1"/>
    </xf>
    <xf numFmtId="9" fontId="10" fillId="0" borderId="0" xfId="0" applyNumberFormat="1" applyFont="1"/>
    <xf numFmtId="164" fontId="10" fillId="0" borderId="0" xfId="0" applyNumberFormat="1" applyFont="1"/>
    <xf numFmtId="0" fontId="13" fillId="0" borderId="0" xfId="0" applyFont="1" applyAlignment="1">
      <alignment vertical="center" wrapText="1"/>
    </xf>
    <xf numFmtId="0" fontId="5" fillId="0" borderId="0" xfId="0" applyFont="1" applyAlignment="1">
      <alignment horizontal="center" vertical="center" wrapText="1"/>
    </xf>
    <xf numFmtId="0" fontId="9" fillId="3" borderId="13" xfId="0" applyFont="1" applyFill="1" applyBorder="1" applyAlignment="1">
      <alignment vertical="center" wrapText="1"/>
    </xf>
    <xf numFmtId="0" fontId="10" fillId="0" borderId="13" xfId="0" applyFont="1" applyBorder="1" applyAlignment="1">
      <alignment horizontal="center" vertical="center" wrapText="1"/>
    </xf>
    <xf numFmtId="0" fontId="10" fillId="0" borderId="13" xfId="0" applyFont="1" applyBorder="1" applyAlignment="1">
      <alignment vertical="center" wrapText="1"/>
    </xf>
    <xf numFmtId="164" fontId="10" fillId="4" borderId="13" xfId="0" applyNumberFormat="1" applyFont="1" applyFill="1" applyBorder="1" applyAlignment="1">
      <alignment vertical="center" wrapText="1"/>
    </xf>
    <xf numFmtId="0" fontId="10" fillId="5" borderId="13" xfId="0" applyFont="1" applyFill="1" applyBorder="1" applyAlignment="1">
      <alignment horizontal="center" vertical="center" wrapText="1"/>
    </xf>
    <xf numFmtId="9" fontId="10" fillId="0" borderId="13" xfId="0" applyNumberFormat="1" applyFont="1" applyBorder="1" applyAlignment="1">
      <alignment vertical="center" wrapText="1"/>
    </xf>
    <xf numFmtId="164" fontId="10" fillId="0" borderId="13" xfId="0" applyNumberFormat="1" applyFont="1" applyBorder="1" applyAlignment="1">
      <alignment vertical="center" wrapText="1"/>
    </xf>
    <xf numFmtId="0" fontId="9" fillId="0" borderId="13" xfId="0" applyFont="1" applyBorder="1" applyAlignment="1">
      <alignment vertical="center" wrapText="1"/>
    </xf>
    <xf numFmtId="0" fontId="10" fillId="0" borderId="13" xfId="0" applyFont="1" applyBorder="1" applyAlignment="1">
      <alignment horizontal="left" vertical="center" wrapText="1"/>
    </xf>
    <xf numFmtId="0" fontId="10" fillId="6" borderId="13" xfId="0" applyFont="1" applyFill="1" applyBorder="1" applyAlignment="1">
      <alignment vertical="center" wrapText="1"/>
    </xf>
    <xf numFmtId="0" fontId="11" fillId="0" borderId="13" xfId="0" applyFont="1" applyBorder="1" applyAlignment="1">
      <alignment horizontal="center" wrapText="1"/>
    </xf>
    <xf numFmtId="0" fontId="11" fillId="0" borderId="13" xfId="0" applyFont="1" applyBorder="1" applyAlignment="1">
      <alignment wrapText="1"/>
    </xf>
    <xf numFmtId="0" fontId="11" fillId="0" borderId="13" xfId="0" applyFont="1" applyBorder="1" applyAlignment="1">
      <alignment horizontal="right" wrapText="1"/>
    </xf>
    <xf numFmtId="164" fontId="11" fillId="0" borderId="13" xfId="0" applyNumberFormat="1" applyFont="1" applyBorder="1" applyAlignment="1">
      <alignment horizontal="center" wrapText="1"/>
    </xf>
    <xf numFmtId="0" fontId="9" fillId="4" borderId="13" xfId="0" applyFont="1" applyFill="1" applyBorder="1" applyAlignment="1">
      <alignment vertical="center" wrapText="1"/>
    </xf>
    <xf numFmtId="0" fontId="10" fillId="4" borderId="13" xfId="0" applyFont="1" applyFill="1" applyBorder="1" applyAlignment="1">
      <alignment vertical="center" wrapText="1"/>
    </xf>
    <xf numFmtId="0" fontId="10" fillId="5" borderId="13" xfId="0" applyFont="1" applyFill="1" applyBorder="1" applyAlignment="1">
      <alignment vertical="center" wrapText="1"/>
    </xf>
    <xf numFmtId="0" fontId="10" fillId="7" borderId="13" xfId="0" applyFont="1" applyFill="1" applyBorder="1" applyAlignment="1">
      <alignment horizontal="center" vertical="center" wrapText="1"/>
    </xf>
    <xf numFmtId="0" fontId="9" fillId="7" borderId="13" xfId="0" applyFont="1" applyFill="1" applyBorder="1" applyAlignment="1">
      <alignment vertical="center" wrapText="1"/>
    </xf>
    <xf numFmtId="0" fontId="12" fillId="8" borderId="13" xfId="0" applyFont="1" applyFill="1" applyBorder="1" applyAlignment="1">
      <alignment vertical="center" wrapText="1"/>
    </xf>
    <xf numFmtId="164" fontId="10" fillId="5" borderId="13" xfId="0" applyNumberFormat="1" applyFont="1" applyFill="1" applyBorder="1" applyAlignment="1">
      <alignment vertical="center" wrapText="1"/>
    </xf>
    <xf numFmtId="164" fontId="10" fillId="6" borderId="13" xfId="0" applyNumberFormat="1" applyFont="1" applyFill="1" applyBorder="1" applyAlignment="1">
      <alignment vertical="center" wrapText="1"/>
    </xf>
    <xf numFmtId="0" fontId="10" fillId="0" borderId="13" xfId="0" applyFont="1" applyBorder="1" applyAlignment="1">
      <alignment horizontal="center" wrapText="1"/>
    </xf>
    <xf numFmtId="0" fontId="12" fillId="9" borderId="13" xfId="0" applyFont="1" applyFill="1" applyBorder="1" applyAlignment="1">
      <alignment vertical="center" wrapText="1"/>
    </xf>
    <xf numFmtId="0" fontId="0" fillId="0" borderId="13" xfId="0" applyBorder="1" applyAlignment="1">
      <alignment wrapText="1"/>
    </xf>
    <xf numFmtId="0" fontId="6" fillId="0" borderId="13" xfId="0" applyFont="1" applyBorder="1" applyAlignment="1">
      <alignment wrapText="1"/>
    </xf>
    <xf numFmtId="9" fontId="10" fillId="0" borderId="13" xfId="0" applyNumberFormat="1" applyFont="1" applyBorder="1" applyAlignment="1">
      <alignment wrapText="1"/>
    </xf>
    <xf numFmtId="164" fontId="10" fillId="0" borderId="13" xfId="0" applyNumberFormat="1" applyFont="1" applyBorder="1" applyAlignment="1">
      <alignment wrapText="1"/>
    </xf>
    <xf numFmtId="0" fontId="18" fillId="2" borderId="5" xfId="0" applyFont="1" applyFill="1" applyBorder="1" applyAlignment="1">
      <alignment horizontal="center" vertical="center" wrapText="1"/>
    </xf>
    <xf numFmtId="0" fontId="17" fillId="6" borderId="13" xfId="0" applyFont="1" applyFill="1" applyBorder="1" applyAlignment="1">
      <alignment vertical="center" wrapText="1"/>
    </xf>
    <xf numFmtId="0" fontId="17" fillId="0" borderId="13" xfId="0" applyFont="1" applyBorder="1" applyAlignment="1">
      <alignment vertical="center" wrapText="1"/>
    </xf>
    <xf numFmtId="0" fontId="17" fillId="5" borderId="13" xfId="0" applyFont="1" applyFill="1" applyBorder="1" applyAlignment="1">
      <alignment horizontal="center" vertical="center" wrapText="1"/>
    </xf>
    <xf numFmtId="0" fontId="0" fillId="0" borderId="0" xfId="0" applyAlignment="1">
      <alignment wrapText="1"/>
    </xf>
    <xf numFmtId="0" fontId="21" fillId="0" borderId="0" xfId="0" applyFont="1"/>
    <xf numFmtId="0" fontId="9" fillId="0" borderId="0" xfId="0" applyFont="1" applyAlignment="1">
      <alignment horizontal="center" vertical="center"/>
    </xf>
    <xf numFmtId="0" fontId="0" fillId="0" borderId="0" xfId="0" applyAlignment="1">
      <alignment horizontal="center" vertical="center"/>
    </xf>
    <xf numFmtId="0" fontId="15" fillId="0" borderId="0" xfId="0" applyFont="1" applyAlignment="1">
      <alignment horizontal="center" vertical="center" wrapText="1"/>
    </xf>
    <xf numFmtId="0" fontId="6" fillId="0" borderId="0" xfId="0" applyFont="1" applyAlignment="1">
      <alignment horizontal="center" vertical="center" wrapText="1"/>
    </xf>
    <xf numFmtId="0" fontId="29" fillId="14" borderId="15" xfId="1" applyFont="1" applyFill="1" applyAlignment="1">
      <alignment vertical="center" wrapText="1"/>
    </xf>
    <xf numFmtId="0" fontId="1" fillId="15" borderId="13" xfId="3" applyFill="1" applyBorder="1" applyAlignment="1">
      <alignment horizontal="center" vertical="center"/>
    </xf>
    <xf numFmtId="0" fontId="1" fillId="15" borderId="13" xfId="3" applyFill="1" applyBorder="1" applyAlignment="1">
      <alignment horizontal="center" vertical="center" wrapText="1"/>
    </xf>
    <xf numFmtId="0" fontId="25" fillId="17" borderId="13" xfId="0" applyFont="1" applyFill="1" applyBorder="1"/>
    <xf numFmtId="0" fontId="27" fillId="15" borderId="13" xfId="0" applyFont="1" applyFill="1" applyBorder="1" applyAlignment="1">
      <alignment wrapText="1"/>
    </xf>
    <xf numFmtId="0" fontId="25" fillId="17" borderId="13" xfId="0" applyFont="1" applyFill="1" applyBorder="1" applyAlignment="1">
      <alignment vertical="center"/>
    </xf>
    <xf numFmtId="0" fontId="25" fillId="15" borderId="13" xfId="0" applyFont="1" applyFill="1" applyBorder="1" applyAlignment="1">
      <alignment vertical="center" wrapText="1"/>
    </xf>
    <xf numFmtId="0" fontId="25" fillId="17" borderId="13" xfId="0" applyFont="1" applyFill="1" applyBorder="1" applyAlignment="1">
      <alignment horizontal="center" vertical="center"/>
    </xf>
    <xf numFmtId="0" fontId="25" fillId="15" borderId="13" xfId="0" applyFont="1" applyFill="1" applyBorder="1" applyAlignment="1">
      <alignment horizontal="center" vertical="center" wrapText="1"/>
    </xf>
    <xf numFmtId="0" fontId="27" fillId="15" borderId="13" xfId="0" applyFont="1" applyFill="1" applyBorder="1" applyAlignment="1">
      <alignment horizontal="center" vertical="center" wrapText="1"/>
    </xf>
    <xf numFmtId="0" fontId="25" fillId="15" borderId="13" xfId="0" applyFont="1" applyFill="1" applyBorder="1" applyAlignment="1">
      <alignment horizontal="center" wrapText="1"/>
    </xf>
    <xf numFmtId="0" fontId="27" fillId="15" borderId="13" xfId="0" applyFont="1" applyFill="1" applyBorder="1" applyAlignment="1">
      <alignment horizontal="center" wrapText="1"/>
    </xf>
    <xf numFmtId="0" fontId="25" fillId="16" borderId="13" xfId="0" applyFont="1" applyFill="1" applyBorder="1" applyAlignment="1">
      <alignment horizontal="center" vertical="center" wrapText="1"/>
    </xf>
    <xf numFmtId="0" fontId="25" fillId="18" borderId="13" xfId="0" applyFont="1" applyFill="1" applyBorder="1" applyAlignment="1">
      <alignment horizontal="center" vertical="center" wrapText="1"/>
    </xf>
    <xf numFmtId="0" fontId="25" fillId="19" borderId="13" xfId="0" applyFont="1" applyFill="1" applyBorder="1" applyAlignment="1">
      <alignment horizontal="center" wrapText="1"/>
    </xf>
    <xf numFmtId="0" fontId="25" fillId="19" borderId="13" xfId="0" applyFont="1" applyFill="1" applyBorder="1" applyAlignment="1">
      <alignment horizontal="center" vertical="center" wrapText="1"/>
    </xf>
    <xf numFmtId="0" fontId="27" fillId="15" borderId="0" xfId="0" applyFont="1" applyFill="1"/>
    <xf numFmtId="0" fontId="25" fillId="18" borderId="13" xfId="0" applyFont="1" applyFill="1" applyBorder="1" applyAlignment="1">
      <alignment horizontal="left" wrapText="1"/>
    </xf>
    <xf numFmtId="0" fontId="25" fillId="15" borderId="13" xfId="0" applyFont="1" applyFill="1" applyBorder="1" applyAlignment="1">
      <alignment horizontal="left" vertical="center" wrapText="1"/>
    </xf>
    <xf numFmtId="0" fontId="27" fillId="15" borderId="13" xfId="0" applyFont="1" applyFill="1" applyBorder="1"/>
    <xf numFmtId="0" fontId="25" fillId="20" borderId="13" xfId="0" applyFont="1" applyFill="1" applyBorder="1" applyAlignment="1">
      <alignment horizontal="center" vertical="center"/>
    </xf>
    <xf numFmtId="0" fontId="27" fillId="15" borderId="13" xfId="0" applyFont="1" applyFill="1" applyBorder="1" applyAlignment="1">
      <alignment horizontal="center" vertical="center"/>
    </xf>
    <xf numFmtId="0" fontId="27" fillId="15" borderId="0" xfId="0" applyFont="1" applyFill="1" applyAlignment="1">
      <alignment horizontal="center" vertical="center"/>
    </xf>
    <xf numFmtId="0" fontId="29" fillId="14" borderId="13" xfId="1" applyFont="1" applyFill="1" applyBorder="1" applyAlignment="1">
      <alignment horizontal="center" vertical="center" wrapText="1"/>
    </xf>
    <xf numFmtId="0" fontId="14" fillId="15" borderId="2" xfId="0" applyFont="1" applyFill="1" applyBorder="1" applyAlignment="1">
      <alignment horizontal="left" vertical="center" wrapText="1"/>
    </xf>
    <xf numFmtId="0" fontId="14" fillId="15" borderId="2" xfId="0" applyFont="1" applyFill="1" applyBorder="1" applyAlignment="1">
      <alignment horizontal="center" vertical="center" wrapText="1"/>
    </xf>
    <xf numFmtId="0" fontId="14" fillId="15" borderId="11" xfId="0" applyFont="1" applyFill="1" applyBorder="1" applyAlignment="1">
      <alignment vertical="center" wrapText="1"/>
    </xf>
    <xf numFmtId="0" fontId="25" fillId="19" borderId="4" xfId="0" applyFont="1" applyFill="1" applyBorder="1" applyAlignment="1">
      <alignment horizontal="center" wrapText="1"/>
    </xf>
    <xf numFmtId="0" fontId="25" fillId="15" borderId="2" xfId="0" applyFont="1" applyFill="1" applyBorder="1" applyAlignment="1">
      <alignment horizontal="left" vertical="center" wrapText="1"/>
    </xf>
    <xf numFmtId="0" fontId="25" fillId="15" borderId="2" xfId="0" applyFont="1" applyFill="1" applyBorder="1" applyAlignment="1">
      <alignment horizontal="center" vertical="center" wrapText="1"/>
    </xf>
    <xf numFmtId="0" fontId="25" fillId="15" borderId="11" xfId="0" applyFont="1" applyFill="1" applyBorder="1" applyAlignment="1">
      <alignment vertical="center" wrapText="1"/>
    </xf>
    <xf numFmtId="0" fontId="20" fillId="15" borderId="4" xfId="0" applyFont="1" applyFill="1" applyBorder="1" applyAlignment="1">
      <alignment horizontal="left" wrapText="1"/>
    </xf>
    <xf numFmtId="0" fontId="25" fillId="15" borderId="4" xfId="0" applyFont="1" applyFill="1" applyBorder="1" applyAlignment="1">
      <alignment horizontal="center" wrapText="1"/>
    </xf>
    <xf numFmtId="0" fontId="25" fillId="15" borderId="4" xfId="0" applyFont="1" applyFill="1" applyBorder="1" applyAlignment="1">
      <alignment horizontal="left" wrapText="1"/>
    </xf>
    <xf numFmtId="0" fontId="25" fillId="15" borderId="4" xfId="0" applyFont="1" applyFill="1" applyBorder="1" applyAlignment="1">
      <alignment wrapText="1"/>
    </xf>
    <xf numFmtId="0" fontId="20" fillId="15" borderId="1" xfId="0" applyFont="1" applyFill="1" applyBorder="1" applyAlignment="1">
      <alignment horizontal="left" wrapText="1"/>
    </xf>
    <xf numFmtId="0" fontId="20" fillId="15" borderId="1" xfId="0" applyFont="1" applyFill="1" applyBorder="1" applyAlignment="1">
      <alignment wrapText="1"/>
    </xf>
    <xf numFmtId="0" fontId="25" fillId="18" borderId="4" xfId="0" applyFont="1" applyFill="1" applyBorder="1" applyAlignment="1">
      <alignment horizontal="left" wrapText="1"/>
    </xf>
    <xf numFmtId="0" fontId="14" fillId="15" borderId="4" xfId="0" applyFont="1" applyFill="1" applyBorder="1" applyAlignment="1">
      <alignment horizontal="left" vertical="center" wrapText="1"/>
    </xf>
    <xf numFmtId="0" fontId="25" fillId="17" borderId="4" xfId="0" applyFont="1" applyFill="1" applyBorder="1" applyAlignment="1">
      <alignment wrapText="1"/>
    </xf>
    <xf numFmtId="0" fontId="25" fillId="15" borderId="4" xfId="0" applyFont="1" applyFill="1" applyBorder="1" applyAlignment="1">
      <alignment horizontal="left" vertical="center" wrapText="1"/>
    </xf>
    <xf numFmtId="0" fontId="25" fillId="15" borderId="4" xfId="0" applyFont="1" applyFill="1" applyBorder="1" applyAlignment="1">
      <alignment horizontal="center" vertical="center" wrapText="1"/>
    </xf>
    <xf numFmtId="0" fontId="25" fillId="16" borderId="4" xfId="0" applyFont="1" applyFill="1" applyBorder="1" applyAlignment="1">
      <alignment wrapText="1"/>
    </xf>
    <xf numFmtId="0" fontId="25" fillId="15" borderId="3" xfId="0" applyFont="1" applyFill="1" applyBorder="1" applyAlignment="1">
      <alignment horizontal="left" vertical="center" wrapText="1"/>
    </xf>
    <xf numFmtId="0" fontId="25" fillId="15" borderId="3" xfId="0" applyFont="1" applyFill="1" applyBorder="1" applyAlignment="1">
      <alignment horizontal="center" vertical="center" wrapText="1"/>
    </xf>
    <xf numFmtId="0" fontId="25" fillId="15" borderId="4" xfId="0" applyFont="1" applyFill="1" applyBorder="1" applyAlignment="1">
      <alignment horizontal="left" vertical="top" wrapText="1"/>
    </xf>
    <xf numFmtId="0" fontId="25" fillId="20" borderId="4" xfId="0" applyFont="1" applyFill="1" applyBorder="1" applyAlignment="1">
      <alignment wrapText="1"/>
    </xf>
    <xf numFmtId="0" fontId="25" fillId="15" borderId="2" xfId="0" applyFont="1" applyFill="1" applyBorder="1" applyAlignment="1">
      <alignment horizontal="center" wrapText="1"/>
    </xf>
    <xf numFmtId="0" fontId="25" fillId="15" borderId="2" xfId="0" applyFont="1" applyFill="1" applyBorder="1" applyAlignment="1">
      <alignment horizontal="left" wrapText="1"/>
    </xf>
    <xf numFmtId="0" fontId="25" fillId="15" borderId="12" xfId="0" applyFont="1" applyFill="1" applyBorder="1" applyAlignment="1">
      <alignment wrapText="1"/>
    </xf>
    <xf numFmtId="0" fontId="25" fillId="20" borderId="4" xfId="0" applyFont="1" applyFill="1" applyBorder="1" applyAlignment="1">
      <alignment vertical="center" wrapText="1"/>
    </xf>
    <xf numFmtId="0" fontId="25" fillId="16" borderId="4" xfId="0" applyFont="1" applyFill="1" applyBorder="1" applyAlignment="1">
      <alignment vertical="center" wrapText="1"/>
    </xf>
    <xf numFmtId="0" fontId="25" fillId="19" borderId="4" xfId="0" applyFont="1" applyFill="1" applyBorder="1" applyAlignment="1">
      <alignment horizontal="center" vertical="center" wrapText="1"/>
    </xf>
    <xf numFmtId="0" fontId="20" fillId="15" borderId="1" xfId="0" applyFont="1" applyFill="1" applyBorder="1" applyAlignment="1">
      <alignment horizontal="center" vertical="center" wrapText="1"/>
    </xf>
    <xf numFmtId="0" fontId="25" fillId="20" borderId="4" xfId="0" applyFont="1" applyFill="1" applyBorder="1" applyAlignment="1">
      <alignment horizontal="center" vertical="center" wrapText="1"/>
    </xf>
    <xf numFmtId="0" fontId="25" fillId="15" borderId="11" xfId="0" applyFont="1" applyFill="1" applyBorder="1" applyAlignment="1">
      <alignment horizontal="center" vertical="center" wrapText="1"/>
    </xf>
    <xf numFmtId="0" fontId="20" fillId="15" borderId="4" xfId="0" applyFont="1" applyFill="1" applyBorder="1" applyAlignment="1">
      <alignment horizontal="center" vertical="center" wrapText="1"/>
    </xf>
    <xf numFmtId="0" fontId="25" fillId="15" borderId="12" xfId="0" applyFont="1" applyFill="1" applyBorder="1" applyAlignment="1">
      <alignment horizontal="center" vertical="center" wrapText="1"/>
    </xf>
    <xf numFmtId="0" fontId="25" fillId="16" borderId="4" xfId="0" applyFont="1" applyFill="1" applyBorder="1" applyAlignment="1">
      <alignment horizontal="center" vertical="center" wrapText="1"/>
    </xf>
    <xf numFmtId="0" fontId="25" fillId="17" borderId="4" xfId="0" applyFont="1" applyFill="1" applyBorder="1" applyAlignment="1">
      <alignment horizontal="center" vertical="center" wrapText="1"/>
    </xf>
    <xf numFmtId="0" fontId="25" fillId="18" borderId="4" xfId="0" applyFont="1" applyFill="1" applyBorder="1" applyAlignment="1">
      <alignment horizontal="center" vertical="center" wrapText="1"/>
    </xf>
    <xf numFmtId="0" fontId="29" fillId="14" borderId="13" xfId="1" applyFont="1" applyFill="1" applyBorder="1" applyAlignment="1">
      <alignment horizontal="center" wrapText="1"/>
    </xf>
    <xf numFmtId="0" fontId="25" fillId="21" borderId="4" xfId="0" applyFont="1" applyFill="1" applyBorder="1" applyAlignment="1">
      <alignment vertical="center" wrapText="1"/>
    </xf>
    <xf numFmtId="0" fontId="13" fillId="18" borderId="4" xfId="0" applyFont="1" applyFill="1" applyBorder="1" applyAlignment="1">
      <alignment vertical="center" wrapText="1"/>
    </xf>
    <xf numFmtId="0" fontId="20" fillId="15" borderId="13" xfId="0" applyFont="1" applyFill="1" applyBorder="1" applyAlignment="1">
      <alignment horizontal="center" wrapText="1"/>
    </xf>
    <xf numFmtId="0" fontId="20" fillId="15" borderId="13" xfId="0" applyFont="1" applyFill="1" applyBorder="1" applyAlignment="1">
      <alignment horizontal="center" vertical="center" wrapText="1"/>
    </xf>
    <xf numFmtId="0" fontId="25" fillId="20" borderId="13" xfId="0" applyFont="1" applyFill="1" applyBorder="1" applyAlignment="1">
      <alignment horizontal="left" vertical="center" wrapText="1"/>
    </xf>
    <xf numFmtId="0" fontId="20" fillId="15" borderId="13" xfId="0" applyFont="1" applyFill="1" applyBorder="1" applyAlignment="1">
      <alignment horizontal="left" vertical="center" wrapText="1"/>
    </xf>
    <xf numFmtId="0" fontId="27" fillId="15" borderId="13" xfId="0" applyFont="1" applyFill="1" applyBorder="1" applyAlignment="1">
      <alignment vertical="center"/>
    </xf>
    <xf numFmtId="0" fontId="20" fillId="15" borderId="13" xfId="0" applyFont="1" applyFill="1" applyBorder="1" applyAlignment="1">
      <alignment vertical="center" wrapText="1"/>
    </xf>
    <xf numFmtId="0" fontId="25" fillId="16" borderId="13" xfId="0" applyFont="1" applyFill="1" applyBorder="1" applyAlignment="1">
      <alignment vertical="center"/>
    </xf>
    <xf numFmtId="0" fontId="26" fillId="15" borderId="13" xfId="0" applyFont="1" applyFill="1" applyBorder="1" applyAlignment="1">
      <alignment vertical="center" wrapText="1"/>
    </xf>
    <xf numFmtId="0" fontId="25" fillId="18" borderId="13" xfId="0" applyFont="1" applyFill="1" applyBorder="1" applyAlignment="1">
      <alignment vertical="center"/>
    </xf>
    <xf numFmtId="0" fontId="25" fillId="19" borderId="13" xfId="0" applyFont="1" applyFill="1" applyBorder="1" applyAlignment="1">
      <alignment vertical="center"/>
    </xf>
    <xf numFmtId="9" fontId="25" fillId="15" borderId="4" xfId="0" applyNumberFormat="1" applyFont="1" applyFill="1" applyBorder="1" applyAlignment="1">
      <alignment horizontal="center" wrapText="1"/>
    </xf>
    <xf numFmtId="3" fontId="25" fillId="15" borderId="4" xfId="0" applyNumberFormat="1" applyFont="1" applyFill="1" applyBorder="1" applyAlignment="1">
      <alignment horizontal="center" wrapText="1"/>
    </xf>
    <xf numFmtId="0" fontId="25" fillId="17" borderId="4" xfId="0" applyFont="1" applyFill="1" applyBorder="1"/>
    <xf numFmtId="0" fontId="25" fillId="16" borderId="4" xfId="0" applyFont="1" applyFill="1" applyBorder="1"/>
    <xf numFmtId="0" fontId="25" fillId="20" borderId="4" xfId="0" applyFont="1" applyFill="1" applyBorder="1"/>
    <xf numFmtId="0" fontId="25" fillId="15" borderId="4" xfId="0" applyFont="1" applyFill="1" applyBorder="1" applyAlignment="1">
      <alignment horizontal="center" vertical="top" wrapText="1"/>
    </xf>
    <xf numFmtId="9" fontId="25" fillId="15" borderId="12" xfId="0" applyNumberFormat="1" applyFont="1" applyFill="1" applyBorder="1" applyAlignment="1">
      <alignment horizontal="center" wrapText="1"/>
    </xf>
    <xf numFmtId="0" fontId="25" fillId="20" borderId="13" xfId="0" applyFont="1" applyFill="1" applyBorder="1" applyAlignment="1">
      <alignment horizontal="center" vertical="center" wrapText="1"/>
    </xf>
    <xf numFmtId="0" fontId="20" fillId="15" borderId="13" xfId="0" applyFont="1" applyFill="1" applyBorder="1" applyAlignment="1">
      <alignment horizontal="center" vertical="center"/>
    </xf>
    <xf numFmtId="0" fontId="26" fillId="15" borderId="13" xfId="0" applyFont="1" applyFill="1" applyBorder="1" applyAlignment="1">
      <alignment horizontal="center" vertical="center" wrapText="1"/>
    </xf>
    <xf numFmtId="0" fontId="25" fillId="21" borderId="13" xfId="0" applyFont="1" applyFill="1" applyBorder="1" applyAlignment="1">
      <alignment horizontal="center" vertical="center" wrapText="1"/>
    </xf>
    <xf numFmtId="0" fontId="25" fillId="23" borderId="4" xfId="0" applyFont="1" applyFill="1" applyBorder="1" applyAlignment="1">
      <alignment vertical="center" wrapText="1"/>
    </xf>
    <xf numFmtId="0" fontId="25" fillId="15" borderId="10" xfId="0" applyFont="1" applyFill="1" applyBorder="1" applyAlignment="1">
      <alignment vertical="center" wrapText="1"/>
    </xf>
    <xf numFmtId="0" fontId="14" fillId="15" borderId="10" xfId="0" applyFont="1" applyFill="1" applyBorder="1" applyAlignment="1">
      <alignment vertical="center" wrapText="1"/>
    </xf>
    <xf numFmtId="0" fontId="28" fillId="13" borderId="13" xfId="2" applyFont="1" applyFill="1" applyBorder="1" applyAlignment="1">
      <alignment horizontal="center"/>
    </xf>
    <xf numFmtId="0" fontId="5" fillId="2" borderId="6" xfId="0" applyFont="1" applyFill="1" applyBorder="1" applyAlignment="1">
      <alignment horizontal="center" vertical="center" wrapText="1"/>
    </xf>
    <xf numFmtId="0" fontId="7" fillId="0" borderId="7" xfId="0" applyFont="1" applyBorder="1"/>
    <xf numFmtId="0" fontId="28" fillId="13" borderId="14" xfId="2" applyFont="1" applyFill="1" applyBorder="1" applyAlignment="1">
      <alignment horizontal="center" vertical="center"/>
    </xf>
    <xf numFmtId="0" fontId="29" fillId="14" borderId="13" xfId="1" applyFont="1" applyFill="1" applyBorder="1" applyAlignment="1">
      <alignment horizontal="center" vertical="center" wrapText="1"/>
    </xf>
    <xf numFmtId="0" fontId="28" fillId="13" borderId="13" xfId="2" applyFont="1" applyFill="1" applyBorder="1" applyAlignment="1">
      <alignment horizontal="center" vertical="center"/>
    </xf>
    <xf numFmtId="0" fontId="28" fillId="13" borderId="9" xfId="2" applyFont="1" applyFill="1" applyBorder="1" applyAlignment="1">
      <alignment horizontal="center" vertical="center"/>
    </xf>
    <xf numFmtId="0" fontId="28" fillId="13" borderId="23" xfId="2" applyFont="1" applyFill="1" applyBorder="1" applyAlignment="1">
      <alignment horizontal="center" vertical="center"/>
    </xf>
    <xf numFmtId="0" fontId="29" fillId="14" borderId="24" xfId="1" applyFont="1" applyFill="1" applyBorder="1" applyAlignment="1">
      <alignment horizontal="center" vertical="center" wrapText="1"/>
    </xf>
    <xf numFmtId="0" fontId="29" fillId="14" borderId="25" xfId="1" applyFont="1" applyFill="1" applyBorder="1" applyAlignment="1">
      <alignment horizontal="center" vertical="center" wrapText="1"/>
    </xf>
    <xf numFmtId="0" fontId="29" fillId="14" borderId="16" xfId="1" applyFont="1" applyFill="1" applyBorder="1" applyAlignment="1">
      <alignment horizontal="center" vertical="center" wrapText="1"/>
    </xf>
    <xf numFmtId="0" fontId="29" fillId="14" borderId="17" xfId="1" applyFont="1" applyFill="1" applyBorder="1" applyAlignment="1">
      <alignment horizontal="center" vertical="center" wrapText="1"/>
    </xf>
    <xf numFmtId="0" fontId="29" fillId="14" borderId="18" xfId="1" applyFont="1" applyFill="1" applyBorder="1" applyAlignment="1">
      <alignment horizontal="center" vertical="center" wrapText="1"/>
    </xf>
    <xf numFmtId="0" fontId="29" fillId="14" borderId="26" xfId="1" applyFont="1" applyFill="1" applyBorder="1" applyAlignment="1">
      <alignment horizontal="center" vertical="center" wrapText="1"/>
    </xf>
    <xf numFmtId="0" fontId="28" fillId="13" borderId="13" xfId="2" applyFont="1" applyFill="1" applyBorder="1" applyAlignment="1">
      <alignment horizontal="center"/>
    </xf>
    <xf numFmtId="0" fontId="29" fillId="14" borderId="19" xfId="1" applyFont="1" applyFill="1" applyBorder="1" applyAlignment="1">
      <alignment horizontal="center" vertical="center" wrapText="1"/>
    </xf>
    <xf numFmtId="0" fontId="29" fillId="14" borderId="20" xfId="1" applyFont="1" applyFill="1" applyBorder="1" applyAlignment="1">
      <alignment horizontal="center" vertical="center" wrapText="1"/>
    </xf>
    <xf numFmtId="0" fontId="28" fillId="13" borderId="16" xfId="2" applyFont="1" applyFill="1" applyBorder="1" applyAlignment="1">
      <alignment horizontal="center"/>
    </xf>
    <xf numFmtId="0" fontId="28" fillId="13" borderId="17" xfId="2" applyFont="1" applyFill="1" applyBorder="1" applyAlignment="1">
      <alignment horizontal="center"/>
    </xf>
    <xf numFmtId="0" fontId="28" fillId="13" borderId="18" xfId="2" applyFont="1" applyFill="1" applyBorder="1" applyAlignment="1">
      <alignment horizontal="center"/>
    </xf>
    <xf numFmtId="0" fontId="29" fillId="14" borderId="21" xfId="1" applyFont="1" applyFill="1" applyBorder="1" applyAlignment="1">
      <alignment horizontal="center" vertical="center" wrapText="1"/>
    </xf>
    <xf numFmtId="0" fontId="29" fillId="14" borderId="22" xfId="1" applyFont="1" applyFill="1" applyBorder="1" applyAlignment="1">
      <alignment horizontal="center" vertical="center" wrapText="1"/>
    </xf>
    <xf numFmtId="0" fontId="2" fillId="0" borderId="13" xfId="0" applyFont="1" applyBorder="1" applyAlignment="1">
      <alignment horizontal="center"/>
    </xf>
    <xf numFmtId="0" fontId="4" fillId="0" borderId="13" xfId="0" applyFont="1" applyBorder="1" applyAlignment="1">
      <alignment horizontal="left" wrapText="1"/>
    </xf>
    <xf numFmtId="0" fontId="4" fillId="0" borderId="13" xfId="0" applyFont="1" applyBorder="1" applyAlignment="1">
      <alignment wrapText="1"/>
    </xf>
    <xf numFmtId="0" fontId="4" fillId="0" borderId="13" xfId="0" applyFont="1" applyBorder="1" applyAlignment="1">
      <alignment horizontal="center" wrapText="1"/>
    </xf>
    <xf numFmtId="0" fontId="3" fillId="0" borderId="13" xfId="0" applyFont="1" applyBorder="1" applyAlignment="1">
      <alignment horizontal="center" wrapText="1"/>
    </xf>
    <xf numFmtId="0" fontId="2" fillId="0" borderId="13" xfId="0" applyFont="1" applyBorder="1" applyAlignment="1">
      <alignment horizontal="center" wrapText="1"/>
    </xf>
    <xf numFmtId="0" fontId="32" fillId="0" borderId="13" xfId="0" applyFont="1" applyBorder="1" applyAlignment="1">
      <alignment horizontal="center" wrapText="1"/>
    </xf>
    <xf numFmtId="0" fontId="29" fillId="14" borderId="13" xfId="1" applyFont="1" applyFill="1" applyBorder="1" applyAlignment="1">
      <alignment horizontal="center" wrapText="1"/>
    </xf>
    <xf numFmtId="0" fontId="22" fillId="20" borderId="13" xfId="0" applyFont="1" applyFill="1" applyBorder="1" applyAlignment="1">
      <alignment horizontal="center"/>
    </xf>
    <xf numFmtId="0" fontId="22" fillId="15" borderId="13" xfId="0" applyFont="1" applyFill="1" applyBorder="1" applyAlignment="1">
      <alignment horizontal="center" wrapText="1"/>
    </xf>
    <xf numFmtId="0" fontId="22" fillId="15" borderId="13" xfId="0" applyFont="1" applyFill="1" applyBorder="1" applyAlignment="1">
      <alignment horizontal="center"/>
    </xf>
    <xf numFmtId="0" fontId="19" fillId="0" borderId="28" xfId="0" applyFont="1" applyBorder="1" applyAlignment="1">
      <alignment wrapText="1"/>
    </xf>
    <xf numFmtId="0" fontId="13" fillId="0" borderId="28" xfId="0" applyFont="1" applyBorder="1" applyAlignment="1">
      <alignment wrapText="1"/>
    </xf>
    <xf numFmtId="0" fontId="6" fillId="0" borderId="30" xfId="0" applyFont="1" applyBorder="1" applyAlignment="1">
      <alignment wrapText="1"/>
    </xf>
    <xf numFmtId="0" fontId="28" fillId="15" borderId="9" xfId="2" applyFont="1" applyFill="1" applyBorder="1" applyAlignment="1"/>
    <xf numFmtId="0" fontId="0" fillId="15" borderId="9" xfId="0" applyFill="1" applyBorder="1"/>
    <xf numFmtId="0" fontId="28" fillId="13" borderId="27" xfId="2" applyFont="1" applyFill="1" applyBorder="1" applyAlignment="1">
      <alignment horizontal="center" vertical="center"/>
    </xf>
    <xf numFmtId="0" fontId="29" fillId="14" borderId="29" xfId="1" applyFont="1" applyFill="1" applyBorder="1" applyAlignment="1">
      <alignment horizontal="center" vertical="center" wrapText="1"/>
    </xf>
    <xf numFmtId="0" fontId="29" fillId="14" borderId="29" xfId="1" applyFont="1" applyFill="1" applyBorder="1" applyAlignment="1">
      <alignment horizontal="center" wrapText="1"/>
    </xf>
    <xf numFmtId="0" fontId="3" fillId="0" borderId="13" xfId="0" applyFont="1" applyBorder="1" applyAlignment="1">
      <alignment horizontal="left" wrapText="1"/>
    </xf>
    <xf numFmtId="0" fontId="2" fillId="0" borderId="13" xfId="0" applyFont="1" applyFill="1" applyBorder="1" applyAlignment="1">
      <alignment horizontal="center"/>
    </xf>
    <xf numFmtId="0" fontId="30" fillId="0" borderId="13" xfId="0" applyFont="1" applyBorder="1" applyAlignment="1">
      <alignment horizontal="center"/>
    </xf>
    <xf numFmtId="0" fontId="32" fillId="0" borderId="13" xfId="0" applyFont="1" applyBorder="1" applyAlignment="1">
      <alignment horizontal="center"/>
    </xf>
    <xf numFmtId="0" fontId="31" fillId="0" borderId="13" xfId="0" applyFont="1" applyBorder="1" applyAlignment="1">
      <alignment horizontal="center" wrapText="1"/>
    </xf>
    <xf numFmtId="0" fontId="22" fillId="16" borderId="13" xfId="0" applyFont="1" applyFill="1" applyBorder="1" applyAlignment="1">
      <alignment horizontal="center" wrapText="1"/>
    </xf>
    <xf numFmtId="0" fontId="22" fillId="21" borderId="13" xfId="0" applyFont="1" applyFill="1" applyBorder="1" applyAlignment="1">
      <alignment horizontal="center"/>
    </xf>
    <xf numFmtId="0" fontId="22" fillId="18" borderId="13" xfId="0" applyFont="1" applyFill="1" applyBorder="1" applyAlignment="1">
      <alignment horizontal="center" wrapText="1"/>
    </xf>
    <xf numFmtId="0" fontId="22" fillId="19" borderId="13" xfId="0" applyFont="1" applyFill="1" applyBorder="1" applyAlignment="1">
      <alignment horizontal="center" wrapText="1"/>
    </xf>
    <xf numFmtId="0" fontId="13" fillId="20" borderId="13" xfId="0" applyFont="1" applyFill="1" applyBorder="1" applyAlignment="1">
      <alignment vertical="center" wrapText="1"/>
    </xf>
    <xf numFmtId="0" fontId="14" fillId="0" borderId="13" xfId="0" applyFont="1" applyBorder="1" applyAlignment="1">
      <alignment vertical="center" wrapText="1"/>
    </xf>
    <xf numFmtId="0" fontId="13" fillId="0" borderId="13" xfId="0" applyFont="1" applyBorder="1" applyAlignment="1">
      <alignment vertical="center" wrapText="1"/>
    </xf>
    <xf numFmtId="0" fontId="25" fillId="16" borderId="13" xfId="0" applyFont="1" applyFill="1" applyBorder="1" applyAlignment="1">
      <alignment vertical="center" wrapText="1"/>
    </xf>
    <xf numFmtId="0" fontId="25" fillId="21" borderId="13" xfId="0" applyFont="1" applyFill="1" applyBorder="1" applyAlignment="1">
      <alignment vertical="center" wrapText="1"/>
    </xf>
    <xf numFmtId="0" fontId="25" fillId="18" borderId="13" xfId="0" applyFont="1" applyFill="1" applyBorder="1" applyAlignment="1">
      <alignment vertical="center" wrapText="1"/>
    </xf>
    <xf numFmtId="0" fontId="25" fillId="19" borderId="13" xfId="0" applyFont="1" applyFill="1" applyBorder="1" applyAlignment="1">
      <alignment vertical="center" wrapText="1"/>
    </xf>
    <xf numFmtId="0" fontId="25" fillId="20" borderId="13" xfId="0" applyFont="1" applyFill="1" applyBorder="1" applyAlignment="1">
      <alignment vertical="center" wrapText="1"/>
    </xf>
    <xf numFmtId="0" fontId="25" fillId="22" borderId="13" xfId="0" applyFont="1" applyFill="1" applyBorder="1" applyAlignment="1">
      <alignment vertical="center" wrapText="1"/>
    </xf>
    <xf numFmtId="0" fontId="29" fillId="14" borderId="13" xfId="1" applyFont="1" applyFill="1" applyBorder="1" applyAlignment="1">
      <alignment wrapText="1"/>
    </xf>
    <xf numFmtId="0" fontId="25" fillId="20" borderId="13" xfId="0" applyFont="1" applyFill="1" applyBorder="1" applyAlignment="1">
      <alignment vertical="center"/>
    </xf>
    <xf numFmtId="0" fontId="25" fillId="15" borderId="13" xfId="0" applyFont="1" applyFill="1" applyBorder="1" applyAlignment="1">
      <alignment vertical="center"/>
    </xf>
    <xf numFmtId="0" fontId="25" fillId="22" borderId="13" xfId="0" applyFont="1" applyFill="1" applyBorder="1" applyAlignment="1">
      <alignment vertical="center"/>
    </xf>
    <xf numFmtId="0" fontId="26" fillId="15" borderId="13" xfId="0" applyFont="1" applyFill="1" applyBorder="1" applyAlignment="1">
      <alignment horizontal="center"/>
    </xf>
    <xf numFmtId="0" fontId="33" fillId="15" borderId="13" xfId="0" applyFont="1" applyFill="1" applyBorder="1" applyAlignment="1">
      <alignment horizontal="justify" vertical="center" wrapText="1"/>
    </xf>
  </cellXfs>
  <cellStyles count="4">
    <cellStyle name="20% - Énfasis4" xfId="3" builtinId="42"/>
    <cellStyle name="Énfasis4" xfId="2" builtinId="41"/>
    <cellStyle name="Entrada" xfId="1" builtinId="20"/>
    <cellStyle name="Normal" xfId="0" builtinId="0"/>
  </cellStyles>
  <dxfs count="0"/>
  <tableStyles count="0" defaultTableStyle="TableStyleMedium2" defaultPivotStyle="PivotStyleLight16"/>
  <colors>
    <mruColors>
      <color rgb="FFF8C328"/>
      <color rgb="FF158834"/>
      <color rgb="FF0AB2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21" Type="http://customschemas.google.com/relationships/workbookmetadata" Target="metadata"/><Relationship Id="rId7" Type="http://schemas.openxmlformats.org/officeDocument/2006/relationships/worksheet" Target="worksheets/sheet7.xml"/><Relationship Id="rId12" Type="http://schemas.openxmlformats.org/officeDocument/2006/relationships/worksheet" Target="worksheets/sheet12.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I108"/>
  <sheetViews>
    <sheetView view="pageBreakPreview" topLeftCell="A6" zoomScale="43" zoomScaleNormal="80" zoomScaleSheetLayoutView="85" workbookViewId="0">
      <selection activeCell="I13" sqref="A13:I13"/>
    </sheetView>
  </sheetViews>
  <sheetFormatPr baseColWidth="10" defaultColWidth="14.5" defaultRowHeight="15" x14ac:dyDescent="0.2"/>
  <cols>
    <col min="1" max="1" width="25.5" customWidth="1"/>
    <col min="2" max="2" width="42.1640625" customWidth="1"/>
    <col min="3" max="3" width="42" customWidth="1"/>
    <col min="4" max="4" width="29.6640625" customWidth="1"/>
    <col min="5" max="5" width="17.33203125" customWidth="1"/>
    <col min="6" max="6" width="35.33203125" customWidth="1"/>
    <col min="7" max="7" width="32.33203125" bestFit="1" customWidth="1"/>
    <col min="8" max="8" width="30.5" customWidth="1"/>
    <col min="9" max="9" width="41.33203125" customWidth="1"/>
  </cols>
  <sheetData>
    <row r="1" spans="1:9" ht="16" x14ac:dyDescent="0.2">
      <c r="A1" s="110" t="s">
        <v>0</v>
      </c>
      <c r="B1" s="110" t="s">
        <v>1</v>
      </c>
      <c r="C1" s="110" t="s">
        <v>2</v>
      </c>
      <c r="D1" s="110" t="s">
        <v>3</v>
      </c>
      <c r="E1" s="110" t="s">
        <v>4</v>
      </c>
      <c r="F1" s="110" t="s">
        <v>5</v>
      </c>
      <c r="G1" s="110" t="s">
        <v>6</v>
      </c>
      <c r="H1" s="110" t="s">
        <v>7</v>
      </c>
      <c r="I1" s="110" t="s">
        <v>8</v>
      </c>
    </row>
    <row r="2" spans="1:9" ht="91" x14ac:dyDescent="0.2">
      <c r="A2" s="159" t="s">
        <v>9</v>
      </c>
      <c r="B2" s="178" t="s">
        <v>10</v>
      </c>
      <c r="C2" s="160" t="s">
        <v>11</v>
      </c>
      <c r="D2" s="161" t="s">
        <v>12</v>
      </c>
      <c r="E2" s="162" t="s">
        <v>13</v>
      </c>
      <c r="F2" s="160" t="s">
        <v>14</v>
      </c>
      <c r="G2" s="163" t="s">
        <v>15</v>
      </c>
      <c r="H2" s="162" t="s">
        <v>16</v>
      </c>
      <c r="I2" s="160" t="s">
        <v>17</v>
      </c>
    </row>
    <row r="3" spans="1:9" ht="76" x14ac:dyDescent="0.2">
      <c r="A3" s="159" t="s">
        <v>9</v>
      </c>
      <c r="B3" s="178" t="s">
        <v>10</v>
      </c>
      <c r="C3" s="160" t="s">
        <v>18</v>
      </c>
      <c r="D3" s="161" t="s">
        <v>19</v>
      </c>
      <c r="E3" s="162" t="s">
        <v>20</v>
      </c>
      <c r="F3" s="160" t="s">
        <v>14</v>
      </c>
      <c r="G3" s="163" t="s">
        <v>15</v>
      </c>
      <c r="H3" s="162" t="s">
        <v>16</v>
      </c>
      <c r="I3" s="160" t="s">
        <v>21</v>
      </c>
    </row>
    <row r="4" spans="1:9" ht="121" x14ac:dyDescent="0.2">
      <c r="A4" s="159" t="s">
        <v>9</v>
      </c>
      <c r="B4" s="178" t="s">
        <v>10</v>
      </c>
      <c r="C4" s="160" t="s">
        <v>22</v>
      </c>
      <c r="D4" s="161" t="s">
        <v>23</v>
      </c>
      <c r="E4" s="162" t="s">
        <v>24</v>
      </c>
      <c r="F4" s="160" t="s">
        <v>25</v>
      </c>
      <c r="G4" s="163" t="s">
        <v>26</v>
      </c>
      <c r="H4" s="162" t="s">
        <v>27</v>
      </c>
      <c r="I4" s="160" t="s">
        <v>28</v>
      </c>
    </row>
    <row r="5" spans="1:9" ht="106" x14ac:dyDescent="0.2">
      <c r="A5" s="159" t="s">
        <v>9</v>
      </c>
      <c r="B5" s="178" t="s">
        <v>10</v>
      </c>
      <c r="C5" s="160" t="s">
        <v>22</v>
      </c>
      <c r="D5" s="161" t="s">
        <v>29</v>
      </c>
      <c r="E5" s="162" t="s">
        <v>30</v>
      </c>
      <c r="F5" s="160" t="s">
        <v>31</v>
      </c>
      <c r="G5" s="163" t="s">
        <v>26</v>
      </c>
      <c r="H5" s="162" t="s">
        <v>27</v>
      </c>
      <c r="I5" s="160" t="s">
        <v>32</v>
      </c>
    </row>
    <row r="6" spans="1:9" ht="106" x14ac:dyDescent="0.2">
      <c r="A6" s="159" t="s">
        <v>9</v>
      </c>
      <c r="B6" s="178" t="s">
        <v>10</v>
      </c>
      <c r="C6" s="160" t="s">
        <v>22</v>
      </c>
      <c r="D6" s="161" t="s">
        <v>33</v>
      </c>
      <c r="E6" s="162" t="s">
        <v>34</v>
      </c>
      <c r="F6" s="160" t="s">
        <v>31</v>
      </c>
      <c r="G6" s="163" t="s">
        <v>26</v>
      </c>
      <c r="H6" s="162" t="s">
        <v>27</v>
      </c>
      <c r="I6" s="160" t="s">
        <v>32</v>
      </c>
    </row>
    <row r="7" spans="1:9" ht="106" x14ac:dyDescent="0.2">
      <c r="A7" s="159" t="s">
        <v>9</v>
      </c>
      <c r="B7" s="178" t="s">
        <v>10</v>
      </c>
      <c r="C7" s="160" t="s">
        <v>22</v>
      </c>
      <c r="D7" s="161" t="s">
        <v>35</v>
      </c>
      <c r="E7" s="162" t="s">
        <v>36</v>
      </c>
      <c r="F7" s="160" t="s">
        <v>31</v>
      </c>
      <c r="G7" s="163" t="s">
        <v>26</v>
      </c>
      <c r="H7" s="162" t="s">
        <v>27</v>
      </c>
      <c r="I7" s="160" t="s">
        <v>32</v>
      </c>
    </row>
    <row r="8" spans="1:9" ht="106" x14ac:dyDescent="0.2">
      <c r="A8" s="159" t="s">
        <v>9</v>
      </c>
      <c r="B8" s="178" t="s">
        <v>10</v>
      </c>
      <c r="C8" s="160" t="s">
        <v>22</v>
      </c>
      <c r="D8" s="161" t="s">
        <v>37</v>
      </c>
      <c r="E8" s="162" t="s">
        <v>38</v>
      </c>
      <c r="F8" s="160" t="s">
        <v>39</v>
      </c>
      <c r="G8" s="163" t="s">
        <v>26</v>
      </c>
      <c r="H8" s="162" t="s">
        <v>27</v>
      </c>
      <c r="I8" s="160" t="s">
        <v>32</v>
      </c>
    </row>
    <row r="9" spans="1:9" ht="196" x14ac:dyDescent="0.2">
      <c r="A9" s="159" t="s">
        <v>9</v>
      </c>
      <c r="B9" s="178" t="s">
        <v>10</v>
      </c>
      <c r="C9" s="160" t="s">
        <v>40</v>
      </c>
      <c r="D9" s="161" t="s">
        <v>41</v>
      </c>
      <c r="E9" s="162" t="s">
        <v>42</v>
      </c>
      <c r="F9" s="160" t="s">
        <v>43</v>
      </c>
      <c r="G9" s="163" t="s">
        <v>26</v>
      </c>
      <c r="H9" s="162" t="s">
        <v>27</v>
      </c>
      <c r="I9" s="160" t="s">
        <v>44</v>
      </c>
    </row>
    <row r="10" spans="1:9" ht="106" x14ac:dyDescent="0.2">
      <c r="A10" s="159" t="s">
        <v>9</v>
      </c>
      <c r="B10" s="178" t="s">
        <v>10</v>
      </c>
      <c r="C10" s="160" t="s">
        <v>40</v>
      </c>
      <c r="D10" s="161" t="s">
        <v>45</v>
      </c>
      <c r="E10" s="162" t="s">
        <v>46</v>
      </c>
      <c r="F10" s="160" t="s">
        <v>47</v>
      </c>
      <c r="G10" s="163" t="s">
        <v>26</v>
      </c>
      <c r="H10" s="162" t="s">
        <v>27</v>
      </c>
      <c r="I10" s="160" t="s">
        <v>48</v>
      </c>
    </row>
    <row r="11" spans="1:9" ht="106" x14ac:dyDescent="0.2">
      <c r="A11" s="159" t="s">
        <v>9</v>
      </c>
      <c r="B11" s="178" t="s">
        <v>10</v>
      </c>
      <c r="C11" s="160" t="s">
        <v>49</v>
      </c>
      <c r="D11" s="161" t="s">
        <v>50</v>
      </c>
      <c r="E11" s="162" t="s">
        <v>51</v>
      </c>
      <c r="F11" s="160" t="s">
        <v>52</v>
      </c>
      <c r="G11" s="163" t="s">
        <v>26</v>
      </c>
      <c r="H11" s="162" t="s">
        <v>27</v>
      </c>
      <c r="I11" s="160" t="s">
        <v>53</v>
      </c>
    </row>
    <row r="12" spans="1:9" ht="121" x14ac:dyDescent="0.2">
      <c r="A12" s="159" t="s">
        <v>9</v>
      </c>
      <c r="B12" s="178" t="s">
        <v>10</v>
      </c>
      <c r="C12" s="160" t="s">
        <v>49</v>
      </c>
      <c r="D12" s="161" t="s">
        <v>54</v>
      </c>
      <c r="E12" s="162" t="s">
        <v>55</v>
      </c>
      <c r="F12" s="160" t="s">
        <v>56</v>
      </c>
      <c r="G12" s="163" t="s">
        <v>26</v>
      </c>
      <c r="H12" s="162" t="s">
        <v>27</v>
      </c>
      <c r="I12" s="160" t="s">
        <v>57</v>
      </c>
    </row>
    <row r="13" spans="1:9" ht="106" x14ac:dyDescent="0.2">
      <c r="A13" s="179" t="s">
        <v>9</v>
      </c>
      <c r="B13" s="178" t="s">
        <v>10</v>
      </c>
      <c r="C13" s="160" t="s">
        <v>49</v>
      </c>
      <c r="D13" s="161" t="s">
        <v>58</v>
      </c>
      <c r="E13" s="162" t="s">
        <v>59</v>
      </c>
      <c r="F13" s="160" t="s">
        <v>52</v>
      </c>
      <c r="G13" s="163" t="s">
        <v>26</v>
      </c>
      <c r="H13" s="162" t="s">
        <v>27</v>
      </c>
      <c r="I13" s="160" t="s">
        <v>53</v>
      </c>
    </row>
    <row r="14" spans="1:9" ht="241" x14ac:dyDescent="0.2">
      <c r="A14" s="159" t="s">
        <v>9</v>
      </c>
      <c r="B14" s="178" t="s">
        <v>10</v>
      </c>
      <c r="C14" s="160" t="s">
        <v>60</v>
      </c>
      <c r="D14" s="161" t="s">
        <v>61</v>
      </c>
      <c r="E14" s="162" t="s">
        <v>62</v>
      </c>
      <c r="F14" s="160" t="s">
        <v>63</v>
      </c>
      <c r="G14" s="162" t="s">
        <v>64</v>
      </c>
      <c r="H14" s="162" t="s">
        <v>65</v>
      </c>
      <c r="I14" s="160" t="s">
        <v>66</v>
      </c>
    </row>
    <row r="15" spans="1:9" ht="106" x14ac:dyDescent="0.2">
      <c r="A15" s="159" t="s">
        <v>9</v>
      </c>
      <c r="B15" s="178" t="s">
        <v>10</v>
      </c>
      <c r="C15" s="160" t="s">
        <v>67</v>
      </c>
      <c r="D15" s="161" t="s">
        <v>68</v>
      </c>
      <c r="E15" s="162" t="s">
        <v>69</v>
      </c>
      <c r="F15" s="160" t="s">
        <v>14</v>
      </c>
      <c r="G15" s="163" t="s">
        <v>70</v>
      </c>
      <c r="H15" s="162" t="s">
        <v>71</v>
      </c>
      <c r="I15" s="160" t="s">
        <v>72</v>
      </c>
    </row>
    <row r="16" spans="1:9" ht="151" x14ac:dyDescent="0.2">
      <c r="A16" s="159" t="s">
        <v>9</v>
      </c>
      <c r="B16" s="160" t="s">
        <v>73</v>
      </c>
      <c r="C16" s="160" t="s">
        <v>74</v>
      </c>
      <c r="D16" s="161" t="s">
        <v>75</v>
      </c>
      <c r="E16" s="162" t="s">
        <v>76</v>
      </c>
      <c r="F16" s="160" t="s">
        <v>77</v>
      </c>
      <c r="G16" s="163" t="s">
        <v>78</v>
      </c>
      <c r="H16" s="162" t="s">
        <v>79</v>
      </c>
      <c r="I16" s="160" t="s">
        <v>80</v>
      </c>
    </row>
    <row r="17" spans="1:9" ht="151" x14ac:dyDescent="0.2">
      <c r="A17" s="159" t="s">
        <v>9</v>
      </c>
      <c r="B17" s="160" t="s">
        <v>73</v>
      </c>
      <c r="C17" s="160" t="s">
        <v>74</v>
      </c>
      <c r="D17" s="161" t="s">
        <v>81</v>
      </c>
      <c r="E17" s="162" t="s">
        <v>82</v>
      </c>
      <c r="F17" s="160" t="s">
        <v>83</v>
      </c>
      <c r="G17" s="163" t="s">
        <v>78</v>
      </c>
      <c r="H17" s="162" t="s">
        <v>79</v>
      </c>
      <c r="I17" s="160" t="s">
        <v>80</v>
      </c>
    </row>
    <row r="18" spans="1:9" ht="196" x14ac:dyDescent="0.2">
      <c r="A18" s="159" t="s">
        <v>9</v>
      </c>
      <c r="B18" s="160" t="s">
        <v>73</v>
      </c>
      <c r="C18" s="160" t="s">
        <v>74</v>
      </c>
      <c r="D18" s="161" t="s">
        <v>84</v>
      </c>
      <c r="E18" s="162" t="s">
        <v>85</v>
      </c>
      <c r="F18" s="160" t="s">
        <v>86</v>
      </c>
      <c r="G18" s="163" t="s">
        <v>78</v>
      </c>
      <c r="H18" s="162" t="s">
        <v>79</v>
      </c>
      <c r="I18" s="160" t="s">
        <v>87</v>
      </c>
    </row>
    <row r="19" spans="1:9" ht="106" x14ac:dyDescent="0.2">
      <c r="A19" s="159" t="s">
        <v>9</v>
      </c>
      <c r="B19" s="160" t="s">
        <v>73</v>
      </c>
      <c r="C19" s="160" t="s">
        <v>74</v>
      </c>
      <c r="D19" s="161" t="s">
        <v>88</v>
      </c>
      <c r="E19" s="162" t="s">
        <v>89</v>
      </c>
      <c r="F19" s="160" t="s">
        <v>90</v>
      </c>
      <c r="G19" s="163" t="s">
        <v>78</v>
      </c>
      <c r="H19" s="162" t="s">
        <v>79</v>
      </c>
      <c r="I19" s="160" t="s">
        <v>91</v>
      </c>
    </row>
    <row r="20" spans="1:9" ht="121" x14ac:dyDescent="0.2">
      <c r="A20" s="159" t="s">
        <v>9</v>
      </c>
      <c r="B20" s="160" t="s">
        <v>73</v>
      </c>
      <c r="C20" s="160" t="s">
        <v>74</v>
      </c>
      <c r="D20" s="161" t="s">
        <v>92</v>
      </c>
      <c r="E20" s="162" t="s">
        <v>93</v>
      </c>
      <c r="F20" s="160" t="s">
        <v>94</v>
      </c>
      <c r="G20" s="163" t="s">
        <v>78</v>
      </c>
      <c r="H20" s="162" t="s">
        <v>79</v>
      </c>
      <c r="I20" s="160" t="s">
        <v>95</v>
      </c>
    </row>
    <row r="21" spans="1:9" ht="121" x14ac:dyDescent="0.2">
      <c r="A21" s="159" t="s">
        <v>9</v>
      </c>
      <c r="B21" s="160" t="s">
        <v>73</v>
      </c>
      <c r="C21" s="160" t="s">
        <v>74</v>
      </c>
      <c r="D21" s="161" t="s">
        <v>96</v>
      </c>
      <c r="E21" s="162" t="s">
        <v>97</v>
      </c>
      <c r="F21" s="160" t="s">
        <v>98</v>
      </c>
      <c r="G21" s="163" t="s">
        <v>78</v>
      </c>
      <c r="H21" s="162" t="s">
        <v>99</v>
      </c>
      <c r="I21" s="160" t="s">
        <v>100</v>
      </c>
    </row>
    <row r="22" spans="1:9" ht="151" x14ac:dyDescent="0.2">
      <c r="A22" s="159" t="s">
        <v>9</v>
      </c>
      <c r="B22" s="160" t="s">
        <v>101</v>
      </c>
      <c r="C22" s="160" t="s">
        <v>102</v>
      </c>
      <c r="D22" s="161" t="s">
        <v>103</v>
      </c>
      <c r="E22" s="162" t="s">
        <v>104</v>
      </c>
      <c r="F22" s="160" t="s">
        <v>105</v>
      </c>
      <c r="G22" s="163" t="s">
        <v>78</v>
      </c>
      <c r="H22" s="162" t="s">
        <v>106</v>
      </c>
      <c r="I22" s="160" t="s">
        <v>107</v>
      </c>
    </row>
    <row r="23" spans="1:9" ht="181" x14ac:dyDescent="0.2">
      <c r="A23" s="159" t="s">
        <v>9</v>
      </c>
      <c r="B23" s="160" t="s">
        <v>73</v>
      </c>
      <c r="C23" s="160" t="s">
        <v>102</v>
      </c>
      <c r="D23" s="161" t="s">
        <v>108</v>
      </c>
      <c r="E23" s="162" t="s">
        <v>109</v>
      </c>
      <c r="F23" s="160" t="s">
        <v>110</v>
      </c>
      <c r="G23" s="163" t="s">
        <v>78</v>
      </c>
      <c r="H23" s="162" t="s">
        <v>79</v>
      </c>
      <c r="I23" s="160" t="s">
        <v>80</v>
      </c>
    </row>
    <row r="24" spans="1:9" ht="196" x14ac:dyDescent="0.2">
      <c r="A24" s="159" t="s">
        <v>9</v>
      </c>
      <c r="B24" s="160" t="s">
        <v>73</v>
      </c>
      <c r="C24" s="160" t="s">
        <v>111</v>
      </c>
      <c r="D24" s="161" t="s">
        <v>112</v>
      </c>
      <c r="E24" s="162" t="s">
        <v>113</v>
      </c>
      <c r="F24" s="160" t="s">
        <v>114</v>
      </c>
      <c r="G24" s="163" t="s">
        <v>115</v>
      </c>
      <c r="H24" s="162" t="s">
        <v>79</v>
      </c>
      <c r="I24" s="160" t="s">
        <v>116</v>
      </c>
    </row>
    <row r="25" spans="1:9" ht="166" x14ac:dyDescent="0.2">
      <c r="A25" s="159" t="s">
        <v>9</v>
      </c>
      <c r="B25" s="160" t="s">
        <v>73</v>
      </c>
      <c r="C25" s="160" t="s">
        <v>111</v>
      </c>
      <c r="D25" s="161" t="s">
        <v>117</v>
      </c>
      <c r="E25" s="162" t="s">
        <v>118</v>
      </c>
      <c r="F25" s="160" t="s">
        <v>119</v>
      </c>
      <c r="G25" s="163" t="s">
        <v>115</v>
      </c>
      <c r="H25" s="162" t="s">
        <v>79</v>
      </c>
      <c r="I25" s="160" t="s">
        <v>120</v>
      </c>
    </row>
    <row r="26" spans="1:9" ht="76" x14ac:dyDescent="0.2">
      <c r="A26" s="159" t="s">
        <v>9</v>
      </c>
      <c r="B26" s="160" t="s">
        <v>73</v>
      </c>
      <c r="C26" s="160" t="s">
        <v>111</v>
      </c>
      <c r="D26" s="161" t="s">
        <v>121</v>
      </c>
      <c r="E26" s="162" t="s">
        <v>122</v>
      </c>
      <c r="F26" s="160" t="s">
        <v>123</v>
      </c>
      <c r="G26" s="163" t="s">
        <v>115</v>
      </c>
      <c r="H26" s="162" t="s">
        <v>79</v>
      </c>
      <c r="I26" s="160" t="s">
        <v>120</v>
      </c>
    </row>
    <row r="27" spans="1:9" ht="91" x14ac:dyDescent="0.2">
      <c r="A27" s="159" t="s">
        <v>9</v>
      </c>
      <c r="B27" s="160" t="s">
        <v>73</v>
      </c>
      <c r="C27" s="160" t="s">
        <v>124</v>
      </c>
      <c r="D27" s="161" t="s">
        <v>125</v>
      </c>
      <c r="E27" s="162" t="s">
        <v>126</v>
      </c>
      <c r="F27" s="160" t="s">
        <v>127</v>
      </c>
      <c r="G27" s="163" t="s">
        <v>115</v>
      </c>
      <c r="H27" s="162" t="s">
        <v>79</v>
      </c>
      <c r="I27" s="160" t="s">
        <v>120</v>
      </c>
    </row>
    <row r="28" spans="1:9" ht="151" x14ac:dyDescent="0.2">
      <c r="A28" s="159" t="s">
        <v>9</v>
      </c>
      <c r="B28" s="160" t="s">
        <v>73</v>
      </c>
      <c r="C28" s="160" t="s">
        <v>128</v>
      </c>
      <c r="D28" s="161" t="s">
        <v>129</v>
      </c>
      <c r="E28" s="162" t="s">
        <v>130</v>
      </c>
      <c r="F28" s="160" t="s">
        <v>131</v>
      </c>
      <c r="G28" s="163" t="s">
        <v>115</v>
      </c>
      <c r="H28" s="162" t="s">
        <v>99</v>
      </c>
      <c r="I28" s="160" t="s">
        <v>132</v>
      </c>
    </row>
    <row r="29" spans="1:9" ht="151" x14ac:dyDescent="0.2">
      <c r="A29" s="159" t="s">
        <v>9</v>
      </c>
      <c r="B29" s="160" t="s">
        <v>73</v>
      </c>
      <c r="C29" s="160" t="s">
        <v>128</v>
      </c>
      <c r="D29" s="161" t="s">
        <v>133</v>
      </c>
      <c r="E29" s="162" t="s">
        <v>134</v>
      </c>
      <c r="F29" s="160" t="s">
        <v>135</v>
      </c>
      <c r="G29" s="163" t="s">
        <v>115</v>
      </c>
      <c r="H29" s="162" t="s">
        <v>99</v>
      </c>
      <c r="I29" s="160" t="s">
        <v>132</v>
      </c>
    </row>
    <row r="30" spans="1:9" ht="211" x14ac:dyDescent="0.2">
      <c r="A30" s="180" t="s">
        <v>9</v>
      </c>
      <c r="B30" s="160" t="s">
        <v>73</v>
      </c>
      <c r="C30" s="160" t="s">
        <v>136</v>
      </c>
      <c r="D30" s="161" t="s">
        <v>137</v>
      </c>
      <c r="E30" s="162" t="s">
        <v>138</v>
      </c>
      <c r="F30" s="160" t="s">
        <v>139</v>
      </c>
      <c r="G30" s="163" t="s">
        <v>140</v>
      </c>
      <c r="H30" s="162" t="s">
        <v>141</v>
      </c>
      <c r="I30" s="160" t="s">
        <v>142</v>
      </c>
    </row>
    <row r="31" spans="1:9" ht="136" x14ac:dyDescent="0.2">
      <c r="A31" s="159" t="s">
        <v>9</v>
      </c>
      <c r="B31" s="160" t="s">
        <v>73</v>
      </c>
      <c r="C31" s="160" t="s">
        <v>136</v>
      </c>
      <c r="D31" s="161" t="s">
        <v>143</v>
      </c>
      <c r="E31" s="162" t="s">
        <v>144</v>
      </c>
      <c r="F31" s="160" t="s">
        <v>145</v>
      </c>
      <c r="G31" s="163" t="s">
        <v>140</v>
      </c>
      <c r="H31" s="162" t="s">
        <v>141</v>
      </c>
      <c r="I31" s="160" t="s">
        <v>142</v>
      </c>
    </row>
    <row r="32" spans="1:9" ht="91" x14ac:dyDescent="0.2">
      <c r="A32" s="159" t="s">
        <v>9</v>
      </c>
      <c r="B32" s="160" t="s">
        <v>73</v>
      </c>
      <c r="C32" s="160" t="s">
        <v>146</v>
      </c>
      <c r="D32" s="161" t="s">
        <v>147</v>
      </c>
      <c r="E32" s="162" t="s">
        <v>148</v>
      </c>
      <c r="F32" s="160" t="s">
        <v>149</v>
      </c>
      <c r="G32" s="162" t="s">
        <v>150</v>
      </c>
      <c r="H32" s="162"/>
      <c r="I32" s="162"/>
    </row>
    <row r="33" spans="1:9" ht="151" x14ac:dyDescent="0.2">
      <c r="A33" s="159" t="s">
        <v>9</v>
      </c>
      <c r="B33" s="160" t="s">
        <v>101</v>
      </c>
      <c r="C33" s="160" t="s">
        <v>151</v>
      </c>
      <c r="D33" s="161" t="s">
        <v>152</v>
      </c>
      <c r="E33" s="162" t="s">
        <v>153</v>
      </c>
      <c r="F33" s="160" t="s">
        <v>154</v>
      </c>
      <c r="G33" s="163" t="s">
        <v>155</v>
      </c>
      <c r="H33" s="162" t="s">
        <v>106</v>
      </c>
      <c r="I33" s="162" t="s">
        <v>156</v>
      </c>
    </row>
    <row r="34" spans="1:9" ht="91" x14ac:dyDescent="0.2">
      <c r="A34" s="159" t="s">
        <v>9</v>
      </c>
      <c r="B34" s="160" t="s">
        <v>101</v>
      </c>
      <c r="C34" s="160" t="s">
        <v>157</v>
      </c>
      <c r="D34" s="161" t="s">
        <v>158</v>
      </c>
      <c r="E34" s="162" t="s">
        <v>159</v>
      </c>
      <c r="F34" s="160" t="s">
        <v>160</v>
      </c>
      <c r="G34" s="163" t="s">
        <v>155</v>
      </c>
      <c r="H34" s="162" t="s">
        <v>106</v>
      </c>
      <c r="I34" s="162" t="s">
        <v>161</v>
      </c>
    </row>
    <row r="35" spans="1:9" ht="91" x14ac:dyDescent="0.2">
      <c r="A35" s="159" t="s">
        <v>9</v>
      </c>
      <c r="B35" s="160" t="s">
        <v>101</v>
      </c>
      <c r="C35" s="160" t="s">
        <v>162</v>
      </c>
      <c r="D35" s="161" t="s">
        <v>163</v>
      </c>
      <c r="E35" s="162" t="s">
        <v>164</v>
      </c>
      <c r="F35" s="160" t="s">
        <v>165</v>
      </c>
      <c r="G35" s="163" t="s">
        <v>166</v>
      </c>
      <c r="H35" s="162" t="s">
        <v>106</v>
      </c>
      <c r="I35" s="162" t="s">
        <v>167</v>
      </c>
    </row>
    <row r="36" spans="1:9" ht="91" x14ac:dyDescent="0.2">
      <c r="A36" s="159" t="s">
        <v>9</v>
      </c>
      <c r="B36" s="160" t="s">
        <v>101</v>
      </c>
      <c r="C36" s="160" t="s">
        <v>168</v>
      </c>
      <c r="D36" s="161" t="s">
        <v>169</v>
      </c>
      <c r="E36" s="162" t="s">
        <v>170</v>
      </c>
      <c r="F36" s="160" t="s">
        <v>171</v>
      </c>
      <c r="G36" s="163" t="s">
        <v>166</v>
      </c>
      <c r="H36" s="162" t="s">
        <v>106</v>
      </c>
      <c r="I36" s="162" t="s">
        <v>167</v>
      </c>
    </row>
    <row r="37" spans="1:9" ht="91" x14ac:dyDescent="0.2">
      <c r="A37" s="159" t="s">
        <v>9</v>
      </c>
      <c r="B37" s="160" t="s">
        <v>101</v>
      </c>
      <c r="C37" s="160" t="s">
        <v>168</v>
      </c>
      <c r="D37" s="161" t="s">
        <v>172</v>
      </c>
      <c r="E37" s="162" t="s">
        <v>173</v>
      </c>
      <c r="F37" s="160" t="s">
        <v>174</v>
      </c>
      <c r="G37" s="163" t="s">
        <v>166</v>
      </c>
      <c r="H37" s="162" t="s">
        <v>106</v>
      </c>
      <c r="I37" s="162" t="s">
        <v>167</v>
      </c>
    </row>
    <row r="38" spans="1:9" ht="136" x14ac:dyDescent="0.2">
      <c r="A38" s="159" t="s">
        <v>9</v>
      </c>
      <c r="B38" s="160" t="s">
        <v>101</v>
      </c>
      <c r="C38" s="160" t="s">
        <v>175</v>
      </c>
      <c r="D38" s="161" t="s">
        <v>176</v>
      </c>
      <c r="E38" s="162" t="s">
        <v>177</v>
      </c>
      <c r="F38" s="160" t="s">
        <v>178</v>
      </c>
      <c r="G38" s="163" t="s">
        <v>179</v>
      </c>
      <c r="H38" s="162" t="s">
        <v>106</v>
      </c>
      <c r="I38" s="162" t="s">
        <v>180</v>
      </c>
    </row>
    <row r="39" spans="1:9" ht="106" x14ac:dyDescent="0.2">
      <c r="A39" s="159" t="s">
        <v>9</v>
      </c>
      <c r="B39" s="160" t="s">
        <v>101</v>
      </c>
      <c r="C39" s="160" t="s">
        <v>181</v>
      </c>
      <c r="D39" s="161" t="s">
        <v>182</v>
      </c>
      <c r="E39" s="162" t="s">
        <v>183</v>
      </c>
      <c r="F39" s="160" t="s">
        <v>184</v>
      </c>
      <c r="G39" s="163" t="s">
        <v>179</v>
      </c>
      <c r="H39" s="162" t="s">
        <v>185</v>
      </c>
      <c r="I39" s="162" t="s">
        <v>186</v>
      </c>
    </row>
    <row r="40" spans="1:9" ht="181" x14ac:dyDescent="0.2">
      <c r="A40" s="181" t="s">
        <v>9</v>
      </c>
      <c r="B40" s="160" t="s">
        <v>101</v>
      </c>
      <c r="C40" s="160" t="s">
        <v>187</v>
      </c>
      <c r="D40" s="161" t="s">
        <v>188</v>
      </c>
      <c r="E40" s="162" t="s">
        <v>189</v>
      </c>
      <c r="F40" s="160" t="s">
        <v>190</v>
      </c>
      <c r="G40" s="162" t="s">
        <v>191</v>
      </c>
      <c r="H40" s="162" t="s">
        <v>71</v>
      </c>
      <c r="I40" s="160" t="s">
        <v>192</v>
      </c>
    </row>
    <row r="41" spans="1:9" ht="181" x14ac:dyDescent="0.2">
      <c r="A41" s="159" t="s">
        <v>9</v>
      </c>
      <c r="B41" s="160" t="s">
        <v>101</v>
      </c>
      <c r="C41" s="160" t="s">
        <v>187</v>
      </c>
      <c r="D41" s="161" t="s">
        <v>193</v>
      </c>
      <c r="E41" s="162" t="s">
        <v>194</v>
      </c>
      <c r="F41" s="160" t="s">
        <v>190</v>
      </c>
      <c r="G41" s="162" t="s">
        <v>191</v>
      </c>
      <c r="H41" s="162" t="s">
        <v>71</v>
      </c>
      <c r="I41" s="160" t="s">
        <v>192</v>
      </c>
    </row>
    <row r="42" spans="1:9" ht="151" x14ac:dyDescent="0.2">
      <c r="A42" s="159" t="s">
        <v>9</v>
      </c>
      <c r="B42" s="160" t="s">
        <v>101</v>
      </c>
      <c r="C42" s="160" t="s">
        <v>195</v>
      </c>
      <c r="D42" s="161" t="s">
        <v>196</v>
      </c>
      <c r="E42" s="162" t="s">
        <v>197</v>
      </c>
      <c r="F42" s="160" t="s">
        <v>198</v>
      </c>
      <c r="G42" s="163" t="s">
        <v>199</v>
      </c>
      <c r="H42" s="162"/>
      <c r="I42" s="162"/>
    </row>
    <row r="43" spans="1:9" ht="286" x14ac:dyDescent="0.2">
      <c r="A43" s="159" t="s">
        <v>9</v>
      </c>
      <c r="B43" s="160" t="s">
        <v>101</v>
      </c>
      <c r="C43" s="160" t="s">
        <v>200</v>
      </c>
      <c r="D43" s="161" t="s">
        <v>201</v>
      </c>
      <c r="E43" s="162" t="s">
        <v>202</v>
      </c>
      <c r="F43" s="160" t="s">
        <v>203</v>
      </c>
      <c r="G43" s="163" t="s">
        <v>204</v>
      </c>
      <c r="H43" s="162" t="s">
        <v>205</v>
      </c>
      <c r="I43" s="162" t="s">
        <v>206</v>
      </c>
    </row>
    <row r="44" spans="1:9" ht="61" x14ac:dyDescent="0.2">
      <c r="A44" s="159" t="s">
        <v>9</v>
      </c>
      <c r="B44" s="160" t="s">
        <v>101</v>
      </c>
      <c r="C44" s="160" t="s">
        <v>207</v>
      </c>
      <c r="D44" s="161" t="s">
        <v>208</v>
      </c>
      <c r="E44" s="162" t="s">
        <v>209</v>
      </c>
      <c r="F44" s="160" t="s">
        <v>210</v>
      </c>
      <c r="G44" s="162" t="s">
        <v>211</v>
      </c>
      <c r="H44" s="162" t="s">
        <v>106</v>
      </c>
      <c r="I44" s="162" t="s">
        <v>212</v>
      </c>
    </row>
    <row r="45" spans="1:9" ht="61" x14ac:dyDescent="0.2">
      <c r="A45" s="159" t="s">
        <v>9</v>
      </c>
      <c r="B45" s="160" t="s">
        <v>101</v>
      </c>
      <c r="C45" s="160" t="s">
        <v>207</v>
      </c>
      <c r="D45" s="161" t="s">
        <v>213</v>
      </c>
      <c r="E45" s="162" t="s">
        <v>214</v>
      </c>
      <c r="F45" s="160" t="s">
        <v>210</v>
      </c>
      <c r="G45" s="162" t="s">
        <v>211</v>
      </c>
      <c r="H45" s="162" t="s">
        <v>106</v>
      </c>
      <c r="I45" s="162" t="s">
        <v>212</v>
      </c>
    </row>
    <row r="46" spans="1:9" ht="61" x14ac:dyDescent="0.2">
      <c r="A46" s="159" t="s">
        <v>9</v>
      </c>
      <c r="B46" s="160" t="s">
        <v>101</v>
      </c>
      <c r="C46" s="160" t="s">
        <v>207</v>
      </c>
      <c r="D46" s="161" t="s">
        <v>215</v>
      </c>
      <c r="E46" s="162" t="s">
        <v>216</v>
      </c>
      <c r="F46" s="160" t="s">
        <v>210</v>
      </c>
      <c r="G46" s="162" t="s">
        <v>211</v>
      </c>
      <c r="H46" s="162" t="s">
        <v>106</v>
      </c>
      <c r="I46" s="162" t="s">
        <v>212</v>
      </c>
    </row>
    <row r="47" spans="1:9" ht="121" x14ac:dyDescent="0.2">
      <c r="A47" s="159" t="s">
        <v>9</v>
      </c>
      <c r="B47" s="160" t="s">
        <v>101</v>
      </c>
      <c r="C47" s="160" t="s">
        <v>217</v>
      </c>
      <c r="D47" s="161" t="s">
        <v>218</v>
      </c>
      <c r="E47" s="162" t="s">
        <v>219</v>
      </c>
      <c r="F47" s="160" t="s">
        <v>220</v>
      </c>
      <c r="G47" s="162" t="s">
        <v>221</v>
      </c>
      <c r="H47" s="162" t="s">
        <v>106</v>
      </c>
      <c r="I47" s="162" t="s">
        <v>180</v>
      </c>
    </row>
    <row r="48" spans="1:9" ht="76" x14ac:dyDescent="0.2">
      <c r="A48" s="164" t="s">
        <v>222</v>
      </c>
      <c r="B48" s="160" t="s">
        <v>223</v>
      </c>
      <c r="C48" s="160" t="s">
        <v>224</v>
      </c>
      <c r="D48" s="161" t="s">
        <v>225</v>
      </c>
      <c r="E48" s="162" t="s">
        <v>226</v>
      </c>
      <c r="F48" s="160" t="s">
        <v>227</v>
      </c>
      <c r="G48" s="163" t="s">
        <v>228</v>
      </c>
      <c r="H48" s="162" t="s">
        <v>229</v>
      </c>
      <c r="I48" s="162" t="s">
        <v>230</v>
      </c>
    </row>
    <row r="49" spans="1:9" ht="151" x14ac:dyDescent="0.2">
      <c r="A49" s="164" t="s">
        <v>222</v>
      </c>
      <c r="B49" s="160" t="s">
        <v>223</v>
      </c>
      <c r="C49" s="160" t="s">
        <v>224</v>
      </c>
      <c r="D49" s="161" t="s">
        <v>231</v>
      </c>
      <c r="E49" s="162" t="s">
        <v>232</v>
      </c>
      <c r="F49" s="160" t="s">
        <v>233</v>
      </c>
      <c r="G49" s="163" t="s">
        <v>228</v>
      </c>
      <c r="H49" s="162" t="s">
        <v>99</v>
      </c>
      <c r="I49" s="182" t="s">
        <v>234</v>
      </c>
    </row>
    <row r="50" spans="1:9" ht="106" x14ac:dyDescent="0.2">
      <c r="A50" s="165" t="s">
        <v>222</v>
      </c>
      <c r="B50" s="160" t="s">
        <v>223</v>
      </c>
      <c r="C50" s="160" t="s">
        <v>235</v>
      </c>
      <c r="D50" s="161" t="s">
        <v>236</v>
      </c>
      <c r="E50" s="162" t="s">
        <v>237</v>
      </c>
      <c r="F50" s="160" t="s">
        <v>238</v>
      </c>
      <c r="G50" s="163" t="s">
        <v>228</v>
      </c>
      <c r="H50" s="162" t="s">
        <v>229</v>
      </c>
      <c r="I50" s="162" t="s">
        <v>239</v>
      </c>
    </row>
    <row r="51" spans="1:9" ht="61" x14ac:dyDescent="0.2">
      <c r="A51" s="164" t="s">
        <v>222</v>
      </c>
      <c r="B51" s="160" t="s">
        <v>223</v>
      </c>
      <c r="C51" s="160" t="s">
        <v>235</v>
      </c>
      <c r="D51" s="161" t="s">
        <v>240</v>
      </c>
      <c r="E51" s="162" t="s">
        <v>241</v>
      </c>
      <c r="F51" s="160" t="s">
        <v>242</v>
      </c>
      <c r="G51" s="163" t="s">
        <v>228</v>
      </c>
      <c r="H51" s="162" t="s">
        <v>229</v>
      </c>
      <c r="I51" s="162" t="s">
        <v>239</v>
      </c>
    </row>
    <row r="52" spans="1:9" ht="106" x14ac:dyDescent="0.2">
      <c r="A52" s="164" t="s">
        <v>222</v>
      </c>
      <c r="B52" s="160" t="s">
        <v>223</v>
      </c>
      <c r="C52" s="160" t="s">
        <v>243</v>
      </c>
      <c r="D52" s="161" t="s">
        <v>244</v>
      </c>
      <c r="E52" s="162" t="s">
        <v>245</v>
      </c>
      <c r="F52" s="160" t="s">
        <v>246</v>
      </c>
      <c r="G52" s="163" t="s">
        <v>247</v>
      </c>
      <c r="H52" s="162" t="s">
        <v>248</v>
      </c>
      <c r="I52" s="162" t="s">
        <v>249</v>
      </c>
    </row>
    <row r="53" spans="1:9" ht="91" x14ac:dyDescent="0.2">
      <c r="A53" s="164" t="s">
        <v>222</v>
      </c>
      <c r="B53" s="160" t="s">
        <v>223</v>
      </c>
      <c r="C53" s="160" t="s">
        <v>250</v>
      </c>
      <c r="D53" s="161" t="s">
        <v>251</v>
      </c>
      <c r="E53" s="162" t="s">
        <v>252</v>
      </c>
      <c r="F53" s="160" t="s">
        <v>253</v>
      </c>
      <c r="G53" s="163" t="s">
        <v>254</v>
      </c>
      <c r="H53" s="162" t="s">
        <v>229</v>
      </c>
      <c r="I53" s="162" t="s">
        <v>255</v>
      </c>
    </row>
    <row r="54" spans="1:9" ht="151" x14ac:dyDescent="0.2">
      <c r="A54" s="164" t="s">
        <v>222</v>
      </c>
      <c r="B54" s="160" t="s">
        <v>223</v>
      </c>
      <c r="C54" s="160" t="s">
        <v>256</v>
      </c>
      <c r="D54" s="161" t="s">
        <v>257</v>
      </c>
      <c r="E54" s="162" t="s">
        <v>258</v>
      </c>
      <c r="F54" s="160" t="s">
        <v>259</v>
      </c>
      <c r="G54" s="163" t="s">
        <v>254</v>
      </c>
      <c r="H54" s="162" t="s">
        <v>229</v>
      </c>
      <c r="I54" s="162" t="s">
        <v>260</v>
      </c>
    </row>
    <row r="55" spans="1:9" ht="166" x14ac:dyDescent="0.2">
      <c r="A55" s="164" t="s">
        <v>222</v>
      </c>
      <c r="B55" s="160" t="s">
        <v>223</v>
      </c>
      <c r="C55" s="160" t="s">
        <v>261</v>
      </c>
      <c r="D55" s="161" t="s">
        <v>262</v>
      </c>
      <c r="E55" s="162" t="s">
        <v>263</v>
      </c>
      <c r="F55" s="160" t="s">
        <v>264</v>
      </c>
      <c r="G55" s="163" t="s">
        <v>265</v>
      </c>
      <c r="H55" s="162" t="s">
        <v>229</v>
      </c>
      <c r="I55" s="162" t="s">
        <v>266</v>
      </c>
    </row>
    <row r="56" spans="1:9" ht="91" x14ac:dyDescent="0.2">
      <c r="A56" s="164" t="s">
        <v>222</v>
      </c>
      <c r="B56" s="160" t="s">
        <v>223</v>
      </c>
      <c r="C56" s="160" t="s">
        <v>261</v>
      </c>
      <c r="D56" s="161" t="s">
        <v>267</v>
      </c>
      <c r="E56" s="162" t="s">
        <v>268</v>
      </c>
      <c r="F56" s="160" t="s">
        <v>269</v>
      </c>
      <c r="G56" s="163" t="s">
        <v>254</v>
      </c>
      <c r="H56" s="162" t="s">
        <v>141</v>
      </c>
      <c r="I56" s="162" t="s">
        <v>270</v>
      </c>
    </row>
    <row r="57" spans="1:9" ht="76" x14ac:dyDescent="0.2">
      <c r="A57" s="164" t="s">
        <v>222</v>
      </c>
      <c r="B57" s="160" t="s">
        <v>223</v>
      </c>
      <c r="C57" s="160" t="s">
        <v>271</v>
      </c>
      <c r="D57" s="161" t="s">
        <v>272</v>
      </c>
      <c r="E57" s="162" t="s">
        <v>273</v>
      </c>
      <c r="F57" s="160" t="s">
        <v>274</v>
      </c>
      <c r="G57" s="163" t="s">
        <v>275</v>
      </c>
      <c r="H57" s="162" t="s">
        <v>229</v>
      </c>
      <c r="I57" s="162" t="s">
        <v>276</v>
      </c>
    </row>
    <row r="58" spans="1:9" ht="166" x14ac:dyDescent="0.2">
      <c r="A58" s="164" t="s">
        <v>222</v>
      </c>
      <c r="B58" s="160" t="s">
        <v>277</v>
      </c>
      <c r="C58" s="160" t="s">
        <v>278</v>
      </c>
      <c r="D58" s="161" t="s">
        <v>279</v>
      </c>
      <c r="E58" s="162" t="s">
        <v>280</v>
      </c>
      <c r="F58" s="160" t="s">
        <v>281</v>
      </c>
      <c r="G58" s="163" t="s">
        <v>282</v>
      </c>
      <c r="H58" s="162" t="s">
        <v>65</v>
      </c>
      <c r="I58" s="162" t="s">
        <v>283</v>
      </c>
    </row>
    <row r="59" spans="1:9" ht="211" x14ac:dyDescent="0.2">
      <c r="A59" s="164" t="s">
        <v>222</v>
      </c>
      <c r="B59" s="160" t="s">
        <v>277</v>
      </c>
      <c r="C59" s="160" t="s">
        <v>278</v>
      </c>
      <c r="D59" s="161" t="s">
        <v>284</v>
      </c>
      <c r="E59" s="162" t="s">
        <v>285</v>
      </c>
      <c r="F59" s="160" t="s">
        <v>286</v>
      </c>
      <c r="G59" s="163" t="s">
        <v>282</v>
      </c>
      <c r="H59" s="162" t="s">
        <v>65</v>
      </c>
      <c r="I59" s="162" t="s">
        <v>287</v>
      </c>
    </row>
    <row r="60" spans="1:9" ht="166" x14ac:dyDescent="0.2">
      <c r="A60" s="165" t="s">
        <v>222</v>
      </c>
      <c r="B60" s="160" t="s">
        <v>277</v>
      </c>
      <c r="C60" s="160" t="s">
        <v>278</v>
      </c>
      <c r="D60" s="161" t="s">
        <v>288</v>
      </c>
      <c r="E60" s="162" t="s">
        <v>289</v>
      </c>
      <c r="F60" s="160" t="s">
        <v>290</v>
      </c>
      <c r="G60" s="163" t="s">
        <v>282</v>
      </c>
      <c r="H60" s="162" t="s">
        <v>65</v>
      </c>
      <c r="I60" s="162" t="s">
        <v>283</v>
      </c>
    </row>
    <row r="61" spans="1:9" ht="76" x14ac:dyDescent="0.2">
      <c r="A61" s="164" t="s">
        <v>222</v>
      </c>
      <c r="B61" s="160" t="s">
        <v>277</v>
      </c>
      <c r="C61" s="160" t="s">
        <v>278</v>
      </c>
      <c r="D61" s="161" t="s">
        <v>291</v>
      </c>
      <c r="E61" s="162" t="s">
        <v>292</v>
      </c>
      <c r="F61" s="160" t="s">
        <v>293</v>
      </c>
      <c r="G61" s="163" t="s">
        <v>282</v>
      </c>
      <c r="H61" s="162" t="s">
        <v>229</v>
      </c>
      <c r="I61" s="162" t="s">
        <v>230</v>
      </c>
    </row>
    <row r="62" spans="1:9" ht="166" x14ac:dyDescent="0.2">
      <c r="A62" s="164" t="s">
        <v>222</v>
      </c>
      <c r="B62" s="160" t="s">
        <v>277</v>
      </c>
      <c r="C62" s="160" t="s">
        <v>294</v>
      </c>
      <c r="D62" s="161" t="s">
        <v>295</v>
      </c>
      <c r="E62" s="162" t="s">
        <v>296</v>
      </c>
      <c r="F62" s="160" t="s">
        <v>297</v>
      </c>
      <c r="G62" s="163" t="s">
        <v>282</v>
      </c>
      <c r="H62" s="162" t="s">
        <v>65</v>
      </c>
      <c r="I62" s="162" t="s">
        <v>283</v>
      </c>
    </row>
    <row r="63" spans="1:9" ht="151" x14ac:dyDescent="0.2">
      <c r="A63" s="164" t="s">
        <v>222</v>
      </c>
      <c r="B63" s="160" t="s">
        <v>277</v>
      </c>
      <c r="C63" s="160" t="s">
        <v>294</v>
      </c>
      <c r="D63" s="161" t="s">
        <v>298</v>
      </c>
      <c r="E63" s="162" t="s">
        <v>299</v>
      </c>
      <c r="F63" s="160" t="s">
        <v>300</v>
      </c>
      <c r="G63" s="163" t="s">
        <v>282</v>
      </c>
      <c r="H63" s="162" t="s">
        <v>301</v>
      </c>
      <c r="I63" s="162" t="s">
        <v>302</v>
      </c>
    </row>
    <row r="64" spans="1:9" ht="166" x14ac:dyDescent="0.2">
      <c r="A64" s="164" t="s">
        <v>222</v>
      </c>
      <c r="B64" s="160" t="s">
        <v>277</v>
      </c>
      <c r="C64" s="160" t="s">
        <v>303</v>
      </c>
      <c r="D64" s="161" t="s">
        <v>304</v>
      </c>
      <c r="E64" s="162" t="s">
        <v>305</v>
      </c>
      <c r="F64" s="160" t="s">
        <v>306</v>
      </c>
      <c r="G64" s="163" t="s">
        <v>228</v>
      </c>
      <c r="H64" s="162" t="s">
        <v>65</v>
      </c>
      <c r="I64" s="162" t="s">
        <v>283</v>
      </c>
    </row>
    <row r="65" spans="1:9" ht="76" x14ac:dyDescent="0.2">
      <c r="A65" s="164" t="s">
        <v>222</v>
      </c>
      <c r="B65" s="160" t="s">
        <v>277</v>
      </c>
      <c r="C65" s="160" t="s">
        <v>307</v>
      </c>
      <c r="D65" s="161" t="s">
        <v>308</v>
      </c>
      <c r="E65" s="162" t="s">
        <v>309</v>
      </c>
      <c r="F65" s="160" t="s">
        <v>310</v>
      </c>
      <c r="G65" s="163" t="s">
        <v>311</v>
      </c>
      <c r="H65" s="162" t="s">
        <v>141</v>
      </c>
      <c r="I65" s="162" t="s">
        <v>142</v>
      </c>
    </row>
    <row r="66" spans="1:9" ht="76" x14ac:dyDescent="0.2">
      <c r="A66" s="164" t="s">
        <v>222</v>
      </c>
      <c r="B66" s="160" t="s">
        <v>277</v>
      </c>
      <c r="C66" s="160" t="s">
        <v>307</v>
      </c>
      <c r="D66" s="161" t="s">
        <v>312</v>
      </c>
      <c r="E66" s="162" t="s">
        <v>313</v>
      </c>
      <c r="F66" s="160" t="s">
        <v>314</v>
      </c>
      <c r="G66" s="163" t="s">
        <v>311</v>
      </c>
      <c r="H66" s="162" t="s">
        <v>141</v>
      </c>
      <c r="I66" s="162" t="s">
        <v>142</v>
      </c>
    </row>
    <row r="67" spans="1:9" ht="76" x14ac:dyDescent="0.2">
      <c r="A67" s="164" t="s">
        <v>222</v>
      </c>
      <c r="B67" s="160" t="s">
        <v>277</v>
      </c>
      <c r="C67" s="160" t="s">
        <v>307</v>
      </c>
      <c r="D67" s="161" t="s">
        <v>315</v>
      </c>
      <c r="E67" s="162" t="s">
        <v>316</v>
      </c>
      <c r="F67" s="160" t="s">
        <v>317</v>
      </c>
      <c r="G67" s="163" t="s">
        <v>311</v>
      </c>
      <c r="H67" s="162" t="s">
        <v>141</v>
      </c>
      <c r="I67" s="162" t="s">
        <v>142</v>
      </c>
    </row>
    <row r="68" spans="1:9" ht="106" x14ac:dyDescent="0.2">
      <c r="A68" s="164" t="s">
        <v>222</v>
      </c>
      <c r="B68" s="160" t="s">
        <v>277</v>
      </c>
      <c r="C68" s="160" t="s">
        <v>318</v>
      </c>
      <c r="D68" s="161" t="s">
        <v>319</v>
      </c>
      <c r="E68" s="162" t="s">
        <v>320</v>
      </c>
      <c r="F68" s="160" t="s">
        <v>321</v>
      </c>
      <c r="G68" s="163" t="s">
        <v>228</v>
      </c>
      <c r="H68" s="162" t="s">
        <v>99</v>
      </c>
      <c r="I68" s="162" t="s">
        <v>322</v>
      </c>
    </row>
    <row r="69" spans="1:9" ht="106" x14ac:dyDescent="0.2">
      <c r="A69" s="164" t="s">
        <v>222</v>
      </c>
      <c r="B69" s="160" t="s">
        <v>277</v>
      </c>
      <c r="C69" s="160" t="s">
        <v>318</v>
      </c>
      <c r="D69" s="161" t="s">
        <v>323</v>
      </c>
      <c r="E69" s="162" t="s">
        <v>324</v>
      </c>
      <c r="F69" s="160" t="s">
        <v>321</v>
      </c>
      <c r="G69" s="163" t="s">
        <v>228</v>
      </c>
      <c r="H69" s="162" t="s">
        <v>99</v>
      </c>
      <c r="I69" s="162" t="s">
        <v>322</v>
      </c>
    </row>
    <row r="70" spans="1:9" ht="91" x14ac:dyDescent="0.2">
      <c r="A70" s="164" t="s">
        <v>222</v>
      </c>
      <c r="B70" s="160" t="s">
        <v>325</v>
      </c>
      <c r="C70" s="160" t="s">
        <v>326</v>
      </c>
      <c r="D70" s="161" t="s">
        <v>327</v>
      </c>
      <c r="E70" s="162" t="s">
        <v>328</v>
      </c>
      <c r="F70" s="160" t="s">
        <v>317</v>
      </c>
      <c r="G70" s="163" t="s">
        <v>329</v>
      </c>
      <c r="H70" s="162" t="s">
        <v>141</v>
      </c>
      <c r="I70" s="162" t="s">
        <v>330</v>
      </c>
    </row>
    <row r="71" spans="1:9" ht="91" x14ac:dyDescent="0.2">
      <c r="A71" s="164" t="s">
        <v>222</v>
      </c>
      <c r="B71" s="160" t="s">
        <v>325</v>
      </c>
      <c r="C71" s="160" t="s">
        <v>326</v>
      </c>
      <c r="D71" s="161" t="s">
        <v>331</v>
      </c>
      <c r="E71" s="162" t="s">
        <v>332</v>
      </c>
      <c r="F71" s="160" t="s">
        <v>317</v>
      </c>
      <c r="G71" s="163" t="s">
        <v>329</v>
      </c>
      <c r="H71" s="162" t="s">
        <v>141</v>
      </c>
      <c r="I71" s="162" t="s">
        <v>330</v>
      </c>
    </row>
    <row r="72" spans="1:9" ht="121" x14ac:dyDescent="0.2">
      <c r="A72" s="165" t="s">
        <v>222</v>
      </c>
      <c r="B72" s="160" t="s">
        <v>325</v>
      </c>
      <c r="C72" s="160" t="s">
        <v>326</v>
      </c>
      <c r="D72" s="161" t="s">
        <v>333</v>
      </c>
      <c r="E72" s="162" t="s">
        <v>334</v>
      </c>
      <c r="F72" s="160" t="s">
        <v>335</v>
      </c>
      <c r="G72" s="163" t="s">
        <v>329</v>
      </c>
      <c r="H72" s="162" t="s">
        <v>141</v>
      </c>
      <c r="I72" s="162" t="s">
        <v>336</v>
      </c>
    </row>
    <row r="73" spans="1:9" ht="61" x14ac:dyDescent="0.2">
      <c r="A73" s="164" t="s">
        <v>222</v>
      </c>
      <c r="B73" s="160" t="s">
        <v>325</v>
      </c>
      <c r="C73" s="160" t="s">
        <v>337</v>
      </c>
      <c r="D73" s="161" t="s">
        <v>338</v>
      </c>
      <c r="E73" s="162" t="s">
        <v>339</v>
      </c>
      <c r="F73" s="160" t="s">
        <v>317</v>
      </c>
      <c r="G73" s="163" t="s">
        <v>329</v>
      </c>
      <c r="H73" s="162" t="s">
        <v>141</v>
      </c>
      <c r="I73" s="160" t="s">
        <v>340</v>
      </c>
    </row>
    <row r="74" spans="1:9" ht="91" x14ac:dyDescent="0.2">
      <c r="A74" s="164" t="s">
        <v>222</v>
      </c>
      <c r="B74" s="160" t="s">
        <v>325</v>
      </c>
      <c r="C74" s="160" t="s">
        <v>341</v>
      </c>
      <c r="D74" s="161" t="s">
        <v>342</v>
      </c>
      <c r="E74" s="162" t="s">
        <v>343</v>
      </c>
      <c r="F74" s="160" t="s">
        <v>317</v>
      </c>
      <c r="G74" s="163" t="s">
        <v>329</v>
      </c>
      <c r="H74" s="162" t="s">
        <v>141</v>
      </c>
      <c r="I74" s="162" t="s">
        <v>330</v>
      </c>
    </row>
    <row r="75" spans="1:9" ht="91" x14ac:dyDescent="0.2">
      <c r="A75" s="164" t="s">
        <v>222</v>
      </c>
      <c r="B75" s="160" t="s">
        <v>325</v>
      </c>
      <c r="C75" s="160" t="s">
        <v>341</v>
      </c>
      <c r="D75" s="161" t="s">
        <v>344</v>
      </c>
      <c r="E75" s="162" t="s">
        <v>345</v>
      </c>
      <c r="F75" s="160" t="s">
        <v>317</v>
      </c>
      <c r="G75" s="163" t="s">
        <v>329</v>
      </c>
      <c r="H75" s="162" t="s">
        <v>141</v>
      </c>
      <c r="I75" s="162" t="s">
        <v>330</v>
      </c>
    </row>
    <row r="76" spans="1:9" ht="121" x14ac:dyDescent="0.2">
      <c r="A76" s="164" t="s">
        <v>346</v>
      </c>
      <c r="B76" s="160" t="s">
        <v>347</v>
      </c>
      <c r="C76" s="160" t="s">
        <v>348</v>
      </c>
      <c r="D76" s="161" t="s">
        <v>349</v>
      </c>
      <c r="E76" s="162" t="s">
        <v>350</v>
      </c>
      <c r="F76" s="160" t="s">
        <v>351</v>
      </c>
      <c r="G76" s="163" t="s">
        <v>352</v>
      </c>
      <c r="H76" s="162" t="s">
        <v>353</v>
      </c>
      <c r="I76" s="162" t="s">
        <v>354</v>
      </c>
    </row>
    <row r="77" spans="1:9" ht="106" x14ac:dyDescent="0.2">
      <c r="A77" s="164" t="s">
        <v>346</v>
      </c>
      <c r="B77" s="160" t="s">
        <v>347</v>
      </c>
      <c r="C77" s="160" t="s">
        <v>348</v>
      </c>
      <c r="D77" s="161" t="s">
        <v>355</v>
      </c>
      <c r="E77" s="162" t="s">
        <v>356</v>
      </c>
      <c r="F77" s="160" t="s">
        <v>357</v>
      </c>
      <c r="G77" s="163" t="s">
        <v>352</v>
      </c>
      <c r="H77" s="162" t="s">
        <v>353</v>
      </c>
      <c r="I77" s="162" t="s">
        <v>358</v>
      </c>
    </row>
    <row r="78" spans="1:9" ht="121" x14ac:dyDescent="0.2">
      <c r="A78" s="164" t="s">
        <v>346</v>
      </c>
      <c r="B78" s="160" t="s">
        <v>347</v>
      </c>
      <c r="C78" s="160" t="s">
        <v>348</v>
      </c>
      <c r="D78" s="161" t="s">
        <v>359</v>
      </c>
      <c r="E78" s="162" t="s">
        <v>360</v>
      </c>
      <c r="F78" s="160" t="s">
        <v>361</v>
      </c>
      <c r="G78" s="163" t="s">
        <v>352</v>
      </c>
      <c r="H78" s="162" t="s">
        <v>353</v>
      </c>
      <c r="I78" s="162" t="s">
        <v>354</v>
      </c>
    </row>
    <row r="79" spans="1:9" ht="181" x14ac:dyDescent="0.2">
      <c r="A79" s="164" t="s">
        <v>346</v>
      </c>
      <c r="B79" s="160" t="s">
        <v>347</v>
      </c>
      <c r="C79" s="160" t="s">
        <v>362</v>
      </c>
      <c r="D79" s="161" t="s">
        <v>363</v>
      </c>
      <c r="E79" s="162" t="s">
        <v>364</v>
      </c>
      <c r="F79" s="160" t="s">
        <v>365</v>
      </c>
      <c r="G79" s="163" t="s">
        <v>352</v>
      </c>
      <c r="H79" s="162" t="s">
        <v>353</v>
      </c>
      <c r="I79" s="162" t="s">
        <v>358</v>
      </c>
    </row>
    <row r="80" spans="1:9" ht="121" x14ac:dyDescent="0.2">
      <c r="A80" s="164" t="s">
        <v>346</v>
      </c>
      <c r="B80" s="160" t="s">
        <v>347</v>
      </c>
      <c r="C80" s="160" t="s">
        <v>362</v>
      </c>
      <c r="D80" s="161" t="s">
        <v>366</v>
      </c>
      <c r="E80" s="162" t="s">
        <v>367</v>
      </c>
      <c r="F80" s="160" t="s">
        <v>368</v>
      </c>
      <c r="G80" s="163" t="s">
        <v>352</v>
      </c>
      <c r="H80" s="162" t="s">
        <v>353</v>
      </c>
      <c r="I80" s="162" t="s">
        <v>354</v>
      </c>
    </row>
    <row r="81" spans="1:9" ht="181" x14ac:dyDescent="0.2">
      <c r="A81" s="164" t="s">
        <v>346</v>
      </c>
      <c r="B81" s="160" t="s">
        <v>347</v>
      </c>
      <c r="C81" s="160" t="s">
        <v>362</v>
      </c>
      <c r="D81" s="161" t="s">
        <v>369</v>
      </c>
      <c r="E81" s="162" t="s">
        <v>370</v>
      </c>
      <c r="F81" s="160" t="s">
        <v>371</v>
      </c>
      <c r="G81" s="163" t="s">
        <v>352</v>
      </c>
      <c r="H81" s="162" t="s">
        <v>248</v>
      </c>
      <c r="I81" s="162" t="s">
        <v>372</v>
      </c>
    </row>
    <row r="82" spans="1:9" ht="91" x14ac:dyDescent="0.2">
      <c r="A82" s="165" t="s">
        <v>346</v>
      </c>
      <c r="B82" s="160" t="s">
        <v>347</v>
      </c>
      <c r="C82" s="160" t="s">
        <v>373</v>
      </c>
      <c r="D82" s="161" t="s">
        <v>374</v>
      </c>
      <c r="E82" s="162" t="s">
        <v>375</v>
      </c>
      <c r="F82" s="160" t="s">
        <v>376</v>
      </c>
      <c r="G82" s="163" t="s">
        <v>352</v>
      </c>
      <c r="H82" s="162" t="s">
        <v>229</v>
      </c>
      <c r="I82" s="162" t="s">
        <v>255</v>
      </c>
    </row>
    <row r="83" spans="1:9" ht="76" x14ac:dyDescent="0.2">
      <c r="A83" s="164" t="s">
        <v>346</v>
      </c>
      <c r="B83" s="160" t="s">
        <v>347</v>
      </c>
      <c r="C83" s="160" t="s">
        <v>373</v>
      </c>
      <c r="D83" s="161" t="s">
        <v>377</v>
      </c>
      <c r="E83" s="162" t="s">
        <v>378</v>
      </c>
      <c r="F83" s="160" t="s">
        <v>379</v>
      </c>
      <c r="G83" s="163" t="s">
        <v>352</v>
      </c>
      <c r="H83" s="162" t="s">
        <v>229</v>
      </c>
      <c r="I83" s="162" t="s">
        <v>230</v>
      </c>
    </row>
    <row r="84" spans="1:9" ht="136" x14ac:dyDescent="0.2">
      <c r="A84" s="164" t="s">
        <v>346</v>
      </c>
      <c r="B84" s="160" t="s">
        <v>347</v>
      </c>
      <c r="C84" s="160" t="s">
        <v>380</v>
      </c>
      <c r="D84" s="161" t="s">
        <v>381</v>
      </c>
      <c r="E84" s="162" t="s">
        <v>382</v>
      </c>
      <c r="F84" s="160" t="s">
        <v>383</v>
      </c>
      <c r="G84" s="163" t="s">
        <v>384</v>
      </c>
      <c r="H84" s="162" t="s">
        <v>248</v>
      </c>
      <c r="I84" s="162" t="s">
        <v>385</v>
      </c>
    </row>
    <row r="85" spans="1:9" ht="271" x14ac:dyDescent="0.2">
      <c r="A85" s="164" t="s">
        <v>346</v>
      </c>
      <c r="B85" s="160" t="s">
        <v>347</v>
      </c>
      <c r="C85" s="160" t="s">
        <v>380</v>
      </c>
      <c r="D85" s="161" t="s">
        <v>386</v>
      </c>
      <c r="E85" s="162" t="s">
        <v>387</v>
      </c>
      <c r="F85" s="160" t="s">
        <v>388</v>
      </c>
      <c r="G85" s="163" t="s">
        <v>384</v>
      </c>
      <c r="H85" s="162" t="s">
        <v>389</v>
      </c>
      <c r="I85" s="160" t="s">
        <v>390</v>
      </c>
    </row>
    <row r="86" spans="1:9" ht="76" x14ac:dyDescent="0.2">
      <c r="A86" s="164" t="s">
        <v>346</v>
      </c>
      <c r="B86" s="160" t="s">
        <v>347</v>
      </c>
      <c r="C86" s="160" t="s">
        <v>380</v>
      </c>
      <c r="D86" s="161" t="s">
        <v>391</v>
      </c>
      <c r="E86" s="162" t="s">
        <v>392</v>
      </c>
      <c r="F86" s="160" t="s">
        <v>393</v>
      </c>
      <c r="G86" s="163" t="s">
        <v>384</v>
      </c>
      <c r="H86" s="162" t="s">
        <v>394</v>
      </c>
      <c r="I86" s="162" t="s">
        <v>395</v>
      </c>
    </row>
    <row r="87" spans="1:9" ht="181" x14ac:dyDescent="0.2">
      <c r="A87" s="164" t="s">
        <v>346</v>
      </c>
      <c r="B87" s="160" t="s">
        <v>347</v>
      </c>
      <c r="C87" s="160" t="s">
        <v>396</v>
      </c>
      <c r="D87" s="161" t="s">
        <v>397</v>
      </c>
      <c r="E87" s="162" t="s">
        <v>398</v>
      </c>
      <c r="F87" s="160" t="s">
        <v>190</v>
      </c>
      <c r="G87" s="162" t="s">
        <v>191</v>
      </c>
      <c r="H87" s="162" t="s">
        <v>71</v>
      </c>
      <c r="I87" s="160" t="s">
        <v>192</v>
      </c>
    </row>
    <row r="88" spans="1:9" ht="121" x14ac:dyDescent="0.2">
      <c r="A88" s="164" t="s">
        <v>346</v>
      </c>
      <c r="B88" s="160" t="s">
        <v>347</v>
      </c>
      <c r="C88" s="160" t="s">
        <v>399</v>
      </c>
      <c r="D88" s="161" t="s">
        <v>400</v>
      </c>
      <c r="E88" s="162" t="s">
        <v>401</v>
      </c>
      <c r="F88" s="160" t="s">
        <v>402</v>
      </c>
      <c r="G88" s="163" t="s">
        <v>384</v>
      </c>
      <c r="H88" s="162" t="s">
        <v>301</v>
      </c>
      <c r="I88" s="162" t="s">
        <v>302</v>
      </c>
    </row>
    <row r="89" spans="1:9" ht="91" x14ac:dyDescent="0.2">
      <c r="A89" s="164" t="s">
        <v>346</v>
      </c>
      <c r="B89" s="160" t="s">
        <v>347</v>
      </c>
      <c r="C89" s="160" t="s">
        <v>399</v>
      </c>
      <c r="D89" s="161" t="s">
        <v>403</v>
      </c>
      <c r="E89" s="162" t="s">
        <v>404</v>
      </c>
      <c r="F89" s="160" t="s">
        <v>405</v>
      </c>
      <c r="G89" s="163" t="s">
        <v>384</v>
      </c>
      <c r="H89" s="162" t="s">
        <v>301</v>
      </c>
      <c r="I89" s="160" t="s">
        <v>406</v>
      </c>
    </row>
    <row r="90" spans="1:9" ht="91" x14ac:dyDescent="0.2">
      <c r="A90" s="164" t="s">
        <v>346</v>
      </c>
      <c r="B90" s="160" t="s">
        <v>347</v>
      </c>
      <c r="C90" s="160" t="s">
        <v>399</v>
      </c>
      <c r="D90" s="161" t="s">
        <v>407</v>
      </c>
      <c r="E90" s="162" t="s">
        <v>408</v>
      </c>
      <c r="F90" s="160" t="s">
        <v>409</v>
      </c>
      <c r="G90" s="163" t="s">
        <v>384</v>
      </c>
      <c r="H90" s="162" t="s">
        <v>301</v>
      </c>
      <c r="I90" s="162" t="s">
        <v>410</v>
      </c>
    </row>
    <row r="91" spans="1:9" ht="286" x14ac:dyDescent="0.2">
      <c r="A91" s="165" t="s">
        <v>346</v>
      </c>
      <c r="B91" s="178" t="s">
        <v>411</v>
      </c>
      <c r="C91" s="160" t="s">
        <v>412</v>
      </c>
      <c r="D91" s="161" t="s">
        <v>413</v>
      </c>
      <c r="E91" s="162" t="s">
        <v>414</v>
      </c>
      <c r="F91" s="160" t="s">
        <v>415</v>
      </c>
      <c r="G91" s="163" t="s">
        <v>199</v>
      </c>
      <c r="H91" s="162" t="s">
        <v>99</v>
      </c>
      <c r="I91" s="162" t="s">
        <v>100</v>
      </c>
    </row>
    <row r="92" spans="1:9" ht="151" x14ac:dyDescent="0.2">
      <c r="A92" s="164" t="s">
        <v>346</v>
      </c>
      <c r="B92" s="178" t="s">
        <v>411</v>
      </c>
      <c r="C92" s="160" t="s">
        <v>412</v>
      </c>
      <c r="D92" s="161" t="s">
        <v>416</v>
      </c>
      <c r="E92" s="162" t="s">
        <v>417</v>
      </c>
      <c r="F92" s="160" t="s">
        <v>418</v>
      </c>
      <c r="G92" s="163" t="s">
        <v>199</v>
      </c>
      <c r="H92" s="162" t="s">
        <v>99</v>
      </c>
      <c r="I92" s="162" t="s">
        <v>100</v>
      </c>
    </row>
    <row r="93" spans="1:9" ht="91" x14ac:dyDescent="0.2">
      <c r="A93" s="164" t="s">
        <v>346</v>
      </c>
      <c r="B93" s="160" t="s">
        <v>411</v>
      </c>
      <c r="C93" s="160" t="s">
        <v>419</v>
      </c>
      <c r="D93" s="161" t="s">
        <v>420</v>
      </c>
      <c r="E93" s="162" t="s">
        <v>421</v>
      </c>
      <c r="F93" s="160" t="s">
        <v>422</v>
      </c>
      <c r="G93" s="163" t="s">
        <v>423</v>
      </c>
      <c r="H93" s="162" t="s">
        <v>27</v>
      </c>
      <c r="I93" s="160" t="s">
        <v>424</v>
      </c>
    </row>
    <row r="94" spans="1:9" ht="136" x14ac:dyDescent="0.2">
      <c r="A94" s="164" t="s">
        <v>346</v>
      </c>
      <c r="B94" s="160" t="s">
        <v>411</v>
      </c>
      <c r="C94" s="160" t="s">
        <v>419</v>
      </c>
      <c r="D94" s="161" t="s">
        <v>425</v>
      </c>
      <c r="E94" s="162" t="s">
        <v>426</v>
      </c>
      <c r="F94" s="160" t="s">
        <v>427</v>
      </c>
      <c r="G94" s="163" t="s">
        <v>423</v>
      </c>
      <c r="H94" s="162" t="s">
        <v>27</v>
      </c>
      <c r="I94" s="160" t="s">
        <v>424</v>
      </c>
    </row>
    <row r="95" spans="1:9" ht="106" x14ac:dyDescent="0.2">
      <c r="A95" s="164" t="s">
        <v>346</v>
      </c>
      <c r="B95" s="160" t="s">
        <v>411</v>
      </c>
      <c r="C95" s="160" t="s">
        <v>419</v>
      </c>
      <c r="D95" s="161" t="s">
        <v>428</v>
      </c>
      <c r="E95" s="162" t="s">
        <v>429</v>
      </c>
      <c r="F95" s="160" t="s">
        <v>430</v>
      </c>
      <c r="G95" s="163" t="s">
        <v>423</v>
      </c>
      <c r="H95" s="162" t="s">
        <v>99</v>
      </c>
      <c r="I95" s="162" t="s">
        <v>431</v>
      </c>
    </row>
    <row r="96" spans="1:9" ht="136" x14ac:dyDescent="0.2">
      <c r="A96" s="164" t="s">
        <v>346</v>
      </c>
      <c r="B96" s="160" t="s">
        <v>411</v>
      </c>
      <c r="C96" s="160" t="s">
        <v>419</v>
      </c>
      <c r="D96" s="161" t="s">
        <v>432</v>
      </c>
      <c r="E96" s="162" t="s">
        <v>433</v>
      </c>
      <c r="F96" s="160" t="s">
        <v>434</v>
      </c>
      <c r="G96" s="163" t="s">
        <v>423</v>
      </c>
      <c r="H96" s="162" t="s">
        <v>99</v>
      </c>
      <c r="I96" s="162" t="s">
        <v>431</v>
      </c>
    </row>
    <row r="97" spans="1:9" ht="166" x14ac:dyDescent="0.2">
      <c r="A97" s="159" t="s">
        <v>435</v>
      </c>
      <c r="B97" s="160" t="s">
        <v>436</v>
      </c>
      <c r="C97" s="160" t="s">
        <v>437</v>
      </c>
      <c r="D97" s="161" t="s">
        <v>438</v>
      </c>
      <c r="E97" s="162" t="s">
        <v>439</v>
      </c>
      <c r="F97" s="160" t="s">
        <v>440</v>
      </c>
      <c r="G97" s="163" t="s">
        <v>441</v>
      </c>
      <c r="H97" s="162" t="s">
        <v>106</v>
      </c>
      <c r="I97" s="162" t="s">
        <v>442</v>
      </c>
    </row>
    <row r="98" spans="1:9" ht="91" x14ac:dyDescent="0.2">
      <c r="A98" s="159" t="s">
        <v>435</v>
      </c>
      <c r="B98" s="160" t="s">
        <v>436</v>
      </c>
      <c r="C98" s="160" t="s">
        <v>443</v>
      </c>
      <c r="D98" s="161" t="s">
        <v>444</v>
      </c>
      <c r="E98" s="162" t="s">
        <v>445</v>
      </c>
      <c r="F98" s="160" t="s">
        <v>446</v>
      </c>
      <c r="G98" s="163" t="s">
        <v>441</v>
      </c>
      <c r="H98" s="162" t="s">
        <v>106</v>
      </c>
      <c r="I98" s="162" t="s">
        <v>442</v>
      </c>
    </row>
    <row r="99" spans="1:9" ht="106" x14ac:dyDescent="0.2">
      <c r="A99" s="159" t="s">
        <v>435</v>
      </c>
      <c r="B99" s="160" t="s">
        <v>436</v>
      </c>
      <c r="C99" s="160" t="s">
        <v>443</v>
      </c>
      <c r="D99" s="161" t="s">
        <v>447</v>
      </c>
      <c r="E99" s="162" t="s">
        <v>448</v>
      </c>
      <c r="F99" s="160" t="s">
        <v>446</v>
      </c>
      <c r="G99" s="163" t="s">
        <v>441</v>
      </c>
      <c r="H99" s="162" t="s">
        <v>106</v>
      </c>
      <c r="I99" s="162" t="s">
        <v>212</v>
      </c>
    </row>
    <row r="100" spans="1:9" ht="106" x14ac:dyDescent="0.2">
      <c r="A100" s="181" t="s">
        <v>435</v>
      </c>
      <c r="B100" s="160" t="s">
        <v>436</v>
      </c>
      <c r="C100" s="160" t="s">
        <v>449</v>
      </c>
      <c r="D100" s="161" t="s">
        <v>450</v>
      </c>
      <c r="E100" s="162" t="s">
        <v>451</v>
      </c>
      <c r="F100" s="160" t="s">
        <v>452</v>
      </c>
      <c r="G100" s="162" t="s">
        <v>453</v>
      </c>
      <c r="H100" s="162" t="s">
        <v>106</v>
      </c>
      <c r="I100" s="162" t="s">
        <v>212</v>
      </c>
    </row>
    <row r="101" spans="1:9" ht="106" x14ac:dyDescent="0.2">
      <c r="A101" s="159" t="s">
        <v>435</v>
      </c>
      <c r="B101" s="160" t="s">
        <v>436</v>
      </c>
      <c r="C101" s="160" t="s">
        <v>449</v>
      </c>
      <c r="D101" s="161" t="s">
        <v>454</v>
      </c>
      <c r="E101" s="162" t="s">
        <v>455</v>
      </c>
      <c r="F101" s="160" t="s">
        <v>456</v>
      </c>
      <c r="G101" s="162" t="s">
        <v>453</v>
      </c>
      <c r="H101" s="162" t="s">
        <v>106</v>
      </c>
      <c r="I101" s="162" t="s">
        <v>212</v>
      </c>
    </row>
    <row r="102" spans="1:9" ht="106" x14ac:dyDescent="0.2">
      <c r="A102" s="159" t="s">
        <v>435</v>
      </c>
      <c r="B102" s="160" t="s">
        <v>436</v>
      </c>
      <c r="C102" s="160" t="s">
        <v>457</v>
      </c>
      <c r="D102" s="161" t="s">
        <v>458</v>
      </c>
      <c r="E102" s="162" t="s">
        <v>459</v>
      </c>
      <c r="F102" s="160" t="s">
        <v>460</v>
      </c>
      <c r="G102" s="163" t="s">
        <v>461</v>
      </c>
      <c r="H102" s="162" t="s">
        <v>106</v>
      </c>
      <c r="I102" s="162" t="s">
        <v>442</v>
      </c>
    </row>
    <row r="103" spans="1:9" ht="196" x14ac:dyDescent="0.2">
      <c r="A103" s="159" t="s">
        <v>435</v>
      </c>
      <c r="B103" s="160" t="s">
        <v>436</v>
      </c>
      <c r="C103" s="160" t="s">
        <v>462</v>
      </c>
      <c r="D103" s="161" t="s">
        <v>463</v>
      </c>
      <c r="E103" s="162" t="s">
        <v>464</v>
      </c>
      <c r="F103" s="160" t="s">
        <v>465</v>
      </c>
      <c r="G103" s="163" t="s">
        <v>329</v>
      </c>
      <c r="H103" s="162" t="s">
        <v>106</v>
      </c>
      <c r="I103" s="162" t="s">
        <v>212</v>
      </c>
    </row>
    <row r="104" spans="1:9" ht="136" x14ac:dyDescent="0.2">
      <c r="A104" s="159" t="s">
        <v>435</v>
      </c>
      <c r="B104" s="160" t="s">
        <v>436</v>
      </c>
      <c r="C104" s="160" t="s">
        <v>466</v>
      </c>
      <c r="D104" s="161" t="s">
        <v>467</v>
      </c>
      <c r="E104" s="162" t="s">
        <v>468</v>
      </c>
      <c r="F104" s="160" t="s">
        <v>469</v>
      </c>
      <c r="G104" s="163" t="s">
        <v>470</v>
      </c>
      <c r="H104" s="162" t="s">
        <v>185</v>
      </c>
      <c r="I104" s="162" t="s">
        <v>471</v>
      </c>
    </row>
    <row r="105" spans="1:9" ht="91" x14ac:dyDescent="0.2">
      <c r="A105" s="159" t="s">
        <v>435</v>
      </c>
      <c r="B105" s="160" t="s">
        <v>436</v>
      </c>
      <c r="C105" s="160" t="s">
        <v>472</v>
      </c>
      <c r="D105" s="161" t="s">
        <v>473</v>
      </c>
      <c r="E105" s="162" t="s">
        <v>474</v>
      </c>
      <c r="F105" s="160" t="s">
        <v>475</v>
      </c>
      <c r="G105" s="162" t="s">
        <v>453</v>
      </c>
      <c r="H105" s="162" t="s">
        <v>106</v>
      </c>
      <c r="I105" s="162" t="s">
        <v>476</v>
      </c>
    </row>
    <row r="106" spans="1:9" ht="241" x14ac:dyDescent="0.2">
      <c r="A106" s="159" t="s">
        <v>435</v>
      </c>
      <c r="B106" s="160" t="s">
        <v>436</v>
      </c>
      <c r="C106" s="160"/>
      <c r="D106" s="161" t="s">
        <v>477</v>
      </c>
      <c r="E106" s="162" t="s">
        <v>478</v>
      </c>
      <c r="F106" s="160" t="s">
        <v>479</v>
      </c>
      <c r="G106" s="162" t="s">
        <v>480</v>
      </c>
      <c r="H106" s="162" t="s">
        <v>71</v>
      </c>
      <c r="I106" s="162" t="s">
        <v>481</v>
      </c>
    </row>
    <row r="107" spans="1:9" ht="181" x14ac:dyDescent="0.2">
      <c r="A107" s="159" t="s">
        <v>482</v>
      </c>
      <c r="B107" s="160" t="s">
        <v>483</v>
      </c>
      <c r="C107" s="160" t="s">
        <v>484</v>
      </c>
      <c r="D107" s="161" t="s">
        <v>485</v>
      </c>
      <c r="E107" s="162" t="s">
        <v>486</v>
      </c>
      <c r="F107" s="160" t="s">
        <v>487</v>
      </c>
      <c r="G107" s="162" t="s">
        <v>191</v>
      </c>
      <c r="H107" s="162" t="s">
        <v>71</v>
      </c>
      <c r="I107" s="162" t="s">
        <v>192</v>
      </c>
    </row>
    <row r="108" spans="1:9" ht="151" x14ac:dyDescent="0.2">
      <c r="A108" s="159" t="s">
        <v>482</v>
      </c>
      <c r="B108" s="160" t="s">
        <v>483</v>
      </c>
      <c r="C108" s="160" t="s">
        <v>484</v>
      </c>
      <c r="D108" s="161" t="s">
        <v>488</v>
      </c>
      <c r="E108" s="162" t="s">
        <v>489</v>
      </c>
      <c r="F108" s="160" t="s">
        <v>487</v>
      </c>
      <c r="G108" s="162" t="s">
        <v>191</v>
      </c>
      <c r="H108" s="162" t="s">
        <v>71</v>
      </c>
      <c r="I108" s="162" t="s">
        <v>490</v>
      </c>
    </row>
  </sheetData>
  <pageMargins left="0.23622047244094491" right="0.23622047244094491" top="0.23622047244094491" bottom="0.23622047244094491" header="0.23622047244094491" footer="0.23622047244094491"/>
  <pageSetup scale="42" fitToHeight="0" orientation="landscape" horizontalDpi="360" verticalDpi="36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1000"/>
  <sheetViews>
    <sheetView view="pageBreakPreview" topLeftCell="A51" zoomScale="50" zoomScaleNormal="100" zoomScaleSheetLayoutView="85" workbookViewId="0">
      <selection activeCell="A54" sqref="A54:M54"/>
    </sheetView>
  </sheetViews>
  <sheetFormatPr baseColWidth="10" defaultColWidth="14.5" defaultRowHeight="60" customHeight="1" x14ac:dyDescent="0.2"/>
  <cols>
    <col min="1" max="3" width="21.33203125" style="46" customWidth="1"/>
    <col min="4" max="4" width="30.83203125" style="46" customWidth="1"/>
    <col min="5" max="9" width="21.33203125" style="46" customWidth="1"/>
    <col min="10" max="11" width="9.83203125" style="46" customWidth="1"/>
    <col min="12" max="12" width="14" style="46" customWidth="1"/>
    <col min="13" max="13" width="24.83203125" style="46" customWidth="1"/>
    <col min="14" max="14" width="12" style="46" customWidth="1"/>
    <col min="15" max="16384" width="14.5" style="46"/>
  </cols>
  <sheetData>
    <row r="1" spans="1:14" ht="14.25" customHeight="1" x14ac:dyDescent="0.2">
      <c r="A1" s="142" t="s">
        <v>1119</v>
      </c>
      <c r="B1" s="142"/>
      <c r="C1" s="142"/>
      <c r="D1" s="142"/>
      <c r="E1" s="142"/>
      <c r="F1" s="142"/>
      <c r="G1" s="142"/>
      <c r="H1" s="142"/>
      <c r="I1" s="142"/>
      <c r="J1" s="142"/>
      <c r="K1" s="142"/>
      <c r="L1" s="142"/>
      <c r="M1" s="142"/>
      <c r="N1" s="45"/>
    </row>
    <row r="2" spans="1:14" ht="14.25" customHeight="1" x14ac:dyDescent="0.2">
      <c r="A2" s="141" t="s">
        <v>1138</v>
      </c>
      <c r="B2" s="141" t="s">
        <v>1139</v>
      </c>
      <c r="C2" s="141" t="s">
        <v>1123</v>
      </c>
      <c r="D2" s="141" t="s">
        <v>1140</v>
      </c>
      <c r="E2" s="141" t="s">
        <v>1141</v>
      </c>
      <c r="F2" s="141"/>
      <c r="G2" s="141"/>
      <c r="H2" s="141"/>
      <c r="I2" s="141"/>
      <c r="J2" s="141"/>
      <c r="K2" s="141"/>
      <c r="L2" s="141" t="s">
        <v>1142</v>
      </c>
      <c r="M2" s="141" t="s">
        <v>1143</v>
      </c>
      <c r="N2" s="10"/>
    </row>
    <row r="3" spans="1:14" ht="15" x14ac:dyDescent="0.2">
      <c r="A3" s="141"/>
      <c r="B3" s="141"/>
      <c r="C3" s="141"/>
      <c r="D3" s="141"/>
      <c r="E3" s="141" t="s">
        <v>1144</v>
      </c>
      <c r="F3" s="141"/>
      <c r="G3" s="141"/>
      <c r="H3" s="141" t="s">
        <v>1145</v>
      </c>
      <c r="I3" s="141"/>
      <c r="J3" s="141"/>
      <c r="K3" s="141"/>
      <c r="L3" s="141"/>
      <c r="M3" s="141"/>
      <c r="N3" s="10"/>
    </row>
    <row r="4" spans="1:14" ht="32" x14ac:dyDescent="0.2">
      <c r="A4" s="141"/>
      <c r="B4" s="141"/>
      <c r="C4" s="141"/>
      <c r="D4" s="141"/>
      <c r="E4" s="72" t="s">
        <v>1146</v>
      </c>
      <c r="F4" s="72" t="s">
        <v>1147</v>
      </c>
      <c r="G4" s="72" t="s">
        <v>1148</v>
      </c>
      <c r="H4" s="72" t="s">
        <v>1149</v>
      </c>
      <c r="I4" s="72" t="s">
        <v>1150</v>
      </c>
      <c r="J4" s="72" t="s">
        <v>1151</v>
      </c>
      <c r="K4" s="72" t="s">
        <v>1148</v>
      </c>
      <c r="L4" s="141"/>
      <c r="M4" s="141"/>
      <c r="N4" s="10"/>
    </row>
    <row r="5" spans="1:14" ht="195" x14ac:dyDescent="0.2">
      <c r="A5" s="130" t="s">
        <v>1152</v>
      </c>
      <c r="B5" s="57" t="s">
        <v>894</v>
      </c>
      <c r="C5" s="57" t="s">
        <v>1125</v>
      </c>
      <c r="D5" s="57" t="s">
        <v>1153</v>
      </c>
      <c r="E5" s="131"/>
      <c r="F5" s="131"/>
      <c r="G5" s="131"/>
      <c r="H5" s="131"/>
      <c r="I5" s="131"/>
      <c r="J5" s="131"/>
      <c r="K5" s="131"/>
      <c r="L5" s="131" t="s">
        <v>1154</v>
      </c>
      <c r="M5" s="57" t="s">
        <v>1155</v>
      </c>
      <c r="N5" s="47"/>
    </row>
    <row r="6" spans="1:14" ht="165" x14ac:dyDescent="0.2">
      <c r="A6" s="130" t="s">
        <v>1152</v>
      </c>
      <c r="B6" s="57" t="s">
        <v>910</v>
      </c>
      <c r="C6" s="57" t="s">
        <v>1156</v>
      </c>
      <c r="D6" s="57" t="s">
        <v>1157</v>
      </c>
      <c r="E6" s="131" t="s">
        <v>1154</v>
      </c>
      <c r="F6" s="131" t="s">
        <v>1154</v>
      </c>
      <c r="G6" s="131" t="s">
        <v>1154</v>
      </c>
      <c r="H6" s="131" t="s">
        <v>1154</v>
      </c>
      <c r="I6" s="131" t="s">
        <v>1154</v>
      </c>
      <c r="J6" s="131"/>
      <c r="K6" s="131"/>
      <c r="L6" s="131"/>
      <c r="M6" s="57" t="s">
        <v>1158</v>
      </c>
      <c r="N6" s="47"/>
    </row>
    <row r="7" spans="1:14" ht="225" x14ac:dyDescent="0.2">
      <c r="A7" s="130" t="s">
        <v>1152</v>
      </c>
      <c r="B7" s="57" t="s">
        <v>906</v>
      </c>
      <c r="C7" s="57" t="s">
        <v>1125</v>
      </c>
      <c r="D7" s="57" t="s">
        <v>1159</v>
      </c>
      <c r="E7" s="131"/>
      <c r="F7" s="131"/>
      <c r="G7" s="131"/>
      <c r="H7" s="131"/>
      <c r="I7" s="131"/>
      <c r="J7" s="131"/>
      <c r="K7" s="131"/>
      <c r="L7" s="131" t="s">
        <v>1154</v>
      </c>
      <c r="M7" s="57" t="s">
        <v>1160</v>
      </c>
    </row>
    <row r="8" spans="1:14" ht="150" x14ac:dyDescent="0.2">
      <c r="A8" s="130" t="s">
        <v>1152</v>
      </c>
      <c r="B8" s="57" t="s">
        <v>890</v>
      </c>
      <c r="C8" s="57" t="s">
        <v>1125</v>
      </c>
      <c r="D8" s="57" t="s">
        <v>1161</v>
      </c>
      <c r="E8" s="131"/>
      <c r="F8" s="131"/>
      <c r="G8" s="131"/>
      <c r="H8" s="131" t="s">
        <v>1154</v>
      </c>
      <c r="I8" s="131"/>
      <c r="J8" s="131"/>
      <c r="K8" s="131"/>
      <c r="L8" s="131"/>
      <c r="M8" s="57" t="s">
        <v>1162</v>
      </c>
    </row>
    <row r="9" spans="1:14" ht="90" x14ac:dyDescent="0.2">
      <c r="A9" s="130" t="s">
        <v>1152</v>
      </c>
      <c r="B9" s="57" t="s">
        <v>702</v>
      </c>
      <c r="C9" s="57" t="s">
        <v>1125</v>
      </c>
      <c r="D9" s="57" t="s">
        <v>1163</v>
      </c>
      <c r="E9" s="131"/>
      <c r="F9" s="131"/>
      <c r="G9" s="131" t="s">
        <v>1154</v>
      </c>
      <c r="H9" s="131"/>
      <c r="I9" s="131"/>
      <c r="J9" s="131"/>
      <c r="K9" s="131" t="s">
        <v>1154</v>
      </c>
      <c r="L9" s="131"/>
      <c r="M9" s="57" t="s">
        <v>1164</v>
      </c>
    </row>
    <row r="10" spans="1:14" ht="90" x14ac:dyDescent="0.2">
      <c r="A10" s="130" t="s">
        <v>1152</v>
      </c>
      <c r="B10" s="57" t="s">
        <v>706</v>
      </c>
      <c r="C10" s="57" t="s">
        <v>1125</v>
      </c>
      <c r="D10" s="57" t="s">
        <v>1165</v>
      </c>
      <c r="E10" s="131"/>
      <c r="F10" s="131"/>
      <c r="G10" s="131" t="s">
        <v>1154</v>
      </c>
      <c r="H10" s="131"/>
      <c r="I10" s="131"/>
      <c r="J10" s="131"/>
      <c r="K10" s="131" t="s">
        <v>1154</v>
      </c>
      <c r="L10" s="131"/>
      <c r="M10" s="57" t="s">
        <v>1164</v>
      </c>
    </row>
    <row r="11" spans="1:14" ht="90" x14ac:dyDescent="0.2">
      <c r="A11" s="130" t="s">
        <v>1152</v>
      </c>
      <c r="B11" s="57" t="s">
        <v>710</v>
      </c>
      <c r="C11" s="57" t="s">
        <v>1125</v>
      </c>
      <c r="D11" s="57" t="s">
        <v>1166</v>
      </c>
      <c r="E11" s="131"/>
      <c r="F11" s="131"/>
      <c r="G11" s="131"/>
      <c r="H11" s="131"/>
      <c r="I11" s="131"/>
      <c r="J11" s="131"/>
      <c r="K11" s="131"/>
      <c r="L11" s="131" t="s">
        <v>1154</v>
      </c>
      <c r="M11" s="57" t="s">
        <v>1164</v>
      </c>
    </row>
    <row r="12" spans="1:14" ht="90" x14ac:dyDescent="0.2">
      <c r="A12" s="130" t="s">
        <v>1152</v>
      </c>
      <c r="B12" s="57" t="s">
        <v>714</v>
      </c>
      <c r="C12" s="57" t="s">
        <v>1289</v>
      </c>
      <c r="D12" s="57" t="s">
        <v>1167</v>
      </c>
      <c r="E12" s="131"/>
      <c r="F12" s="131"/>
      <c r="G12" s="131"/>
      <c r="H12" s="131"/>
      <c r="I12" s="131"/>
      <c r="J12" s="131"/>
      <c r="K12" s="131"/>
      <c r="L12" s="131" t="s">
        <v>1154</v>
      </c>
      <c r="M12" s="57" t="s">
        <v>1164</v>
      </c>
    </row>
    <row r="13" spans="1:14" ht="105" x14ac:dyDescent="0.2">
      <c r="A13" s="130" t="s">
        <v>1152</v>
      </c>
      <c r="B13" s="57" t="s">
        <v>1586</v>
      </c>
      <c r="C13" s="57" t="s">
        <v>1289</v>
      </c>
      <c r="D13" s="57" t="s">
        <v>1168</v>
      </c>
      <c r="E13" s="131"/>
      <c r="F13" s="131"/>
      <c r="G13" s="131"/>
      <c r="H13" s="131"/>
      <c r="I13" s="131" t="s">
        <v>1154</v>
      </c>
      <c r="J13" s="131"/>
      <c r="K13" s="131"/>
      <c r="L13" s="131"/>
      <c r="M13" s="57" t="s">
        <v>1169</v>
      </c>
    </row>
    <row r="14" spans="1:14" ht="15" x14ac:dyDescent="0.2">
      <c r="A14" s="142" t="s">
        <v>1119</v>
      </c>
      <c r="B14" s="142"/>
      <c r="C14" s="142"/>
      <c r="D14" s="142"/>
      <c r="E14" s="142"/>
      <c r="F14" s="142"/>
      <c r="G14" s="142"/>
      <c r="H14" s="142"/>
      <c r="I14" s="142"/>
      <c r="J14" s="142"/>
      <c r="K14" s="142"/>
      <c r="L14" s="142"/>
      <c r="M14" s="142"/>
    </row>
    <row r="15" spans="1:14" ht="14.25" customHeight="1" x14ac:dyDescent="0.2">
      <c r="A15" s="141" t="s">
        <v>1138</v>
      </c>
      <c r="B15" s="141" t="s">
        <v>1171</v>
      </c>
      <c r="C15" s="141" t="s">
        <v>1123</v>
      </c>
      <c r="D15" s="141" t="s">
        <v>1140</v>
      </c>
      <c r="E15" s="141" t="s">
        <v>1141</v>
      </c>
      <c r="F15" s="141"/>
      <c r="G15" s="141"/>
      <c r="H15" s="141"/>
      <c r="I15" s="141"/>
      <c r="J15" s="141"/>
      <c r="K15" s="141"/>
      <c r="L15" s="141" t="s">
        <v>1142</v>
      </c>
      <c r="M15" s="141" t="s">
        <v>1143</v>
      </c>
    </row>
    <row r="16" spans="1:14" ht="15" x14ac:dyDescent="0.2">
      <c r="A16" s="141"/>
      <c r="B16" s="141"/>
      <c r="C16" s="141"/>
      <c r="D16" s="141"/>
      <c r="E16" s="141" t="s">
        <v>1144</v>
      </c>
      <c r="F16" s="141"/>
      <c r="G16" s="141"/>
      <c r="H16" s="141" t="s">
        <v>1145</v>
      </c>
      <c r="I16" s="141"/>
      <c r="J16" s="141"/>
      <c r="K16" s="141"/>
      <c r="L16" s="141"/>
      <c r="M16" s="141"/>
    </row>
    <row r="17" spans="1:13" ht="32" x14ac:dyDescent="0.2">
      <c r="A17" s="141"/>
      <c r="B17" s="141"/>
      <c r="C17" s="141"/>
      <c r="D17" s="141"/>
      <c r="E17" s="72" t="s">
        <v>1146</v>
      </c>
      <c r="F17" s="72" t="s">
        <v>1147</v>
      </c>
      <c r="G17" s="72" t="s">
        <v>1148</v>
      </c>
      <c r="H17" s="72" t="s">
        <v>1149</v>
      </c>
      <c r="I17" s="72" t="s">
        <v>1150</v>
      </c>
      <c r="J17" s="72" t="s">
        <v>1151</v>
      </c>
      <c r="K17" s="72" t="s">
        <v>1148</v>
      </c>
      <c r="L17" s="141"/>
      <c r="M17" s="141"/>
    </row>
    <row r="18" spans="1:13" ht="105" x14ac:dyDescent="0.2">
      <c r="A18" s="61" t="s">
        <v>1172</v>
      </c>
      <c r="B18" s="57" t="s">
        <v>805</v>
      </c>
      <c r="C18" s="57" t="s">
        <v>1173</v>
      </c>
      <c r="D18" s="57" t="s">
        <v>1174</v>
      </c>
      <c r="E18" s="131" t="s">
        <v>1154</v>
      </c>
      <c r="F18" s="131" t="s">
        <v>1154</v>
      </c>
      <c r="G18" s="131"/>
      <c r="H18" s="131"/>
      <c r="I18" s="131"/>
      <c r="J18" s="131"/>
      <c r="K18" s="131"/>
      <c r="L18" s="131"/>
      <c r="M18" s="57" t="s">
        <v>1175</v>
      </c>
    </row>
    <row r="19" spans="1:13" ht="225" x14ac:dyDescent="0.2">
      <c r="A19" s="61" t="s">
        <v>1172</v>
      </c>
      <c r="B19" s="57" t="s">
        <v>809</v>
      </c>
      <c r="C19" s="57" t="s">
        <v>1129</v>
      </c>
      <c r="D19" s="57" t="s">
        <v>1176</v>
      </c>
      <c r="E19" s="131" t="s">
        <v>1154</v>
      </c>
      <c r="F19" s="131" t="s">
        <v>1154</v>
      </c>
      <c r="G19" s="131"/>
      <c r="H19" s="131" t="s">
        <v>1154</v>
      </c>
      <c r="I19" s="131"/>
      <c r="J19" s="131"/>
      <c r="K19" s="131"/>
      <c r="L19" s="131"/>
      <c r="M19" s="57" t="s">
        <v>1160</v>
      </c>
    </row>
    <row r="20" spans="1:13" ht="150" x14ac:dyDescent="0.2">
      <c r="A20" s="61" t="s">
        <v>1172</v>
      </c>
      <c r="B20" s="57" t="s">
        <v>813</v>
      </c>
      <c r="C20" s="57" t="s">
        <v>1130</v>
      </c>
      <c r="D20" s="57" t="s">
        <v>1177</v>
      </c>
      <c r="E20" s="131" t="s">
        <v>1154</v>
      </c>
      <c r="F20" s="131" t="s">
        <v>1154</v>
      </c>
      <c r="G20" s="131"/>
      <c r="H20" s="131"/>
      <c r="I20" s="131"/>
      <c r="J20" s="131"/>
      <c r="K20" s="131"/>
      <c r="L20" s="131"/>
      <c r="M20" s="57" t="s">
        <v>1178</v>
      </c>
    </row>
    <row r="21" spans="1:13" ht="90" x14ac:dyDescent="0.2">
      <c r="A21" s="61" t="s">
        <v>1172</v>
      </c>
      <c r="B21" s="57" t="s">
        <v>983</v>
      </c>
      <c r="C21" s="57" t="s">
        <v>1179</v>
      </c>
      <c r="D21" s="57" t="s">
        <v>1180</v>
      </c>
      <c r="E21" s="131" t="s">
        <v>1154</v>
      </c>
      <c r="F21" s="131" t="s">
        <v>1154</v>
      </c>
      <c r="G21" s="131"/>
      <c r="H21" s="131"/>
      <c r="I21" s="131"/>
      <c r="J21" s="131"/>
      <c r="K21" s="131"/>
      <c r="L21" s="131"/>
      <c r="M21" s="57" t="s">
        <v>1181</v>
      </c>
    </row>
    <row r="22" spans="1:13" ht="90" x14ac:dyDescent="0.2">
      <c r="A22" s="61" t="s">
        <v>1172</v>
      </c>
      <c r="B22" s="57" t="s">
        <v>987</v>
      </c>
      <c r="C22" s="57" t="s">
        <v>1129</v>
      </c>
      <c r="D22" s="57" t="s">
        <v>1182</v>
      </c>
      <c r="E22" s="131"/>
      <c r="F22" s="131"/>
      <c r="G22" s="131"/>
      <c r="H22" s="131"/>
      <c r="I22" s="131"/>
      <c r="J22" s="131"/>
      <c r="K22" s="131"/>
      <c r="L22" s="131" t="s">
        <v>1154</v>
      </c>
      <c r="M22" s="57" t="s">
        <v>1164</v>
      </c>
    </row>
    <row r="23" spans="1:13" ht="105" x14ac:dyDescent="0.2">
      <c r="A23" s="61" t="s">
        <v>1172</v>
      </c>
      <c r="B23" s="57" t="s">
        <v>991</v>
      </c>
      <c r="C23" s="57" t="s">
        <v>1183</v>
      </c>
      <c r="D23" s="57" t="s">
        <v>1184</v>
      </c>
      <c r="E23" s="131"/>
      <c r="F23" s="131"/>
      <c r="G23" s="131"/>
      <c r="H23" s="131" t="s">
        <v>1154</v>
      </c>
      <c r="I23" s="131"/>
      <c r="J23" s="131"/>
      <c r="K23" s="131"/>
      <c r="L23" s="131"/>
      <c r="M23" s="57" t="s">
        <v>1185</v>
      </c>
    </row>
    <row r="24" spans="1:13" ht="90" x14ac:dyDescent="0.2">
      <c r="A24" s="61" t="s">
        <v>1172</v>
      </c>
      <c r="B24" s="57" t="s">
        <v>998</v>
      </c>
      <c r="C24" s="57" t="s">
        <v>1183</v>
      </c>
      <c r="D24" s="57" t="s">
        <v>1186</v>
      </c>
      <c r="E24" s="131" t="s">
        <v>1154</v>
      </c>
      <c r="F24" s="131" t="s">
        <v>1154</v>
      </c>
      <c r="G24" s="131"/>
      <c r="H24" s="131" t="s">
        <v>1154</v>
      </c>
      <c r="I24" s="131"/>
      <c r="J24" s="131"/>
      <c r="K24" s="131"/>
      <c r="L24" s="131"/>
      <c r="M24" s="57" t="s">
        <v>1187</v>
      </c>
    </row>
    <row r="25" spans="1:13" ht="105" x14ac:dyDescent="0.2">
      <c r="A25" s="61" t="s">
        <v>1172</v>
      </c>
      <c r="B25" s="57" t="s">
        <v>1001</v>
      </c>
      <c r="C25" s="57" t="s">
        <v>1129</v>
      </c>
      <c r="D25" s="57" t="s">
        <v>1188</v>
      </c>
      <c r="E25" s="131"/>
      <c r="F25" s="131"/>
      <c r="G25" s="131"/>
      <c r="H25" s="131"/>
      <c r="I25" s="131"/>
      <c r="J25" s="131"/>
      <c r="K25" s="131"/>
      <c r="L25" s="131" t="s">
        <v>1154</v>
      </c>
      <c r="M25" s="57" t="s">
        <v>1169</v>
      </c>
    </row>
    <row r="26" spans="1:13" ht="210" x14ac:dyDescent="0.2">
      <c r="A26" s="61" t="s">
        <v>1172</v>
      </c>
      <c r="B26" s="57" t="s">
        <v>1003</v>
      </c>
      <c r="C26" s="57" t="s">
        <v>1130</v>
      </c>
      <c r="D26" s="57" t="s">
        <v>1189</v>
      </c>
      <c r="E26" s="131"/>
      <c r="F26" s="131"/>
      <c r="G26" s="131"/>
      <c r="H26" s="131"/>
      <c r="I26" s="131"/>
      <c r="J26" s="131"/>
      <c r="K26" s="131"/>
      <c r="L26" s="131" t="s">
        <v>1154</v>
      </c>
      <c r="M26" s="57" t="s">
        <v>1170</v>
      </c>
    </row>
    <row r="27" spans="1:13" ht="90" x14ac:dyDescent="0.2">
      <c r="A27" s="61" t="s">
        <v>1172</v>
      </c>
      <c r="B27" s="57" t="s">
        <v>1006</v>
      </c>
      <c r="C27" s="57" t="s">
        <v>1173</v>
      </c>
      <c r="D27" s="57" t="s">
        <v>1190</v>
      </c>
      <c r="E27" s="131"/>
      <c r="F27" s="131"/>
      <c r="G27" s="131"/>
      <c r="H27" s="131"/>
      <c r="I27" s="131"/>
      <c r="J27" s="131"/>
      <c r="K27" s="131"/>
      <c r="L27" s="131" t="s">
        <v>1154</v>
      </c>
      <c r="M27" s="57" t="s">
        <v>1191</v>
      </c>
    </row>
    <row r="28" spans="1:13" ht="90" x14ac:dyDescent="0.2">
      <c r="A28" s="61" t="s">
        <v>1172</v>
      </c>
      <c r="B28" s="57" t="s">
        <v>1010</v>
      </c>
      <c r="C28" s="57" t="s">
        <v>1126</v>
      </c>
      <c r="D28" s="57" t="s">
        <v>1192</v>
      </c>
      <c r="E28" s="131" t="s">
        <v>1154</v>
      </c>
      <c r="F28" s="131" t="s">
        <v>1154</v>
      </c>
      <c r="G28" s="131"/>
      <c r="H28" s="131" t="s">
        <v>1154</v>
      </c>
      <c r="I28" s="131"/>
      <c r="J28" s="131"/>
      <c r="K28" s="131"/>
      <c r="L28" s="131"/>
      <c r="M28" s="57" t="s">
        <v>1164</v>
      </c>
    </row>
    <row r="29" spans="1:13" ht="90" x14ac:dyDescent="0.2">
      <c r="A29" s="61" t="s">
        <v>1172</v>
      </c>
      <c r="B29" s="57" t="s">
        <v>1018</v>
      </c>
      <c r="C29" s="57" t="s">
        <v>1193</v>
      </c>
      <c r="D29" s="132" t="s">
        <v>1194</v>
      </c>
      <c r="E29" s="131"/>
      <c r="F29" s="131"/>
      <c r="G29" s="131"/>
      <c r="H29" s="131"/>
      <c r="I29" s="131"/>
      <c r="J29" s="131"/>
      <c r="K29" s="131"/>
      <c r="L29" s="131" t="s">
        <v>1154</v>
      </c>
      <c r="M29" s="132" t="s">
        <v>1195</v>
      </c>
    </row>
    <row r="30" spans="1:13" ht="15" x14ac:dyDescent="0.2">
      <c r="A30" s="142" t="s">
        <v>1119</v>
      </c>
      <c r="B30" s="142"/>
      <c r="C30" s="142"/>
      <c r="D30" s="142"/>
      <c r="E30" s="142"/>
      <c r="F30" s="142"/>
      <c r="G30" s="142"/>
      <c r="H30" s="142"/>
      <c r="I30" s="142"/>
      <c r="J30" s="142"/>
      <c r="K30" s="142"/>
      <c r="L30" s="142"/>
      <c r="M30" s="142"/>
    </row>
    <row r="31" spans="1:13" ht="14.25" customHeight="1" x14ac:dyDescent="0.2">
      <c r="A31" s="141" t="s">
        <v>1138</v>
      </c>
      <c r="B31" s="141" t="s">
        <v>1171</v>
      </c>
      <c r="C31" s="141" t="s">
        <v>1123</v>
      </c>
      <c r="D31" s="141" t="s">
        <v>1140</v>
      </c>
      <c r="E31" s="141" t="s">
        <v>1141</v>
      </c>
      <c r="F31" s="141"/>
      <c r="G31" s="141"/>
      <c r="H31" s="141"/>
      <c r="I31" s="141"/>
      <c r="J31" s="141"/>
      <c r="K31" s="141"/>
      <c r="L31" s="141" t="s">
        <v>1142</v>
      </c>
      <c r="M31" s="141" t="s">
        <v>1143</v>
      </c>
    </row>
    <row r="32" spans="1:13" ht="15" x14ac:dyDescent="0.2">
      <c r="A32" s="141"/>
      <c r="B32" s="141"/>
      <c r="C32" s="141"/>
      <c r="D32" s="141"/>
      <c r="E32" s="141" t="s">
        <v>1144</v>
      </c>
      <c r="F32" s="141"/>
      <c r="G32" s="141"/>
      <c r="H32" s="141" t="s">
        <v>1145</v>
      </c>
      <c r="I32" s="141"/>
      <c r="J32" s="141"/>
      <c r="K32" s="141"/>
      <c r="L32" s="141"/>
      <c r="M32" s="141"/>
    </row>
    <row r="33" spans="1:13" ht="32" x14ac:dyDescent="0.2">
      <c r="A33" s="141"/>
      <c r="B33" s="141"/>
      <c r="C33" s="141"/>
      <c r="D33" s="141"/>
      <c r="E33" s="72" t="s">
        <v>1146</v>
      </c>
      <c r="F33" s="72" t="s">
        <v>1147</v>
      </c>
      <c r="G33" s="72" t="s">
        <v>1148</v>
      </c>
      <c r="H33" s="72" t="s">
        <v>1149</v>
      </c>
      <c r="I33" s="72" t="s">
        <v>1150</v>
      </c>
      <c r="J33" s="72" t="s">
        <v>1151</v>
      </c>
      <c r="K33" s="72" t="s">
        <v>1148</v>
      </c>
      <c r="L33" s="141"/>
      <c r="M33" s="141"/>
    </row>
    <row r="34" spans="1:13" ht="165" x14ac:dyDescent="0.2">
      <c r="A34" s="133" t="s">
        <v>1196</v>
      </c>
      <c r="B34" s="57" t="s">
        <v>954</v>
      </c>
      <c r="C34" s="57" t="s">
        <v>1129</v>
      </c>
      <c r="D34" s="57" t="s">
        <v>1197</v>
      </c>
      <c r="E34" s="57"/>
      <c r="F34" s="57"/>
      <c r="G34" s="57"/>
      <c r="H34" s="57"/>
      <c r="I34" s="57"/>
      <c r="J34" s="57"/>
      <c r="K34" s="57"/>
      <c r="L34" s="57" t="s">
        <v>1154</v>
      </c>
      <c r="M34" s="57" t="s">
        <v>1198</v>
      </c>
    </row>
    <row r="35" spans="1:13" ht="105" x14ac:dyDescent="0.2">
      <c r="A35" s="133" t="s">
        <v>1196</v>
      </c>
      <c r="B35" s="57" t="s">
        <v>962</v>
      </c>
      <c r="C35" s="57" t="s">
        <v>1127</v>
      </c>
      <c r="D35" s="57" t="s">
        <v>1199</v>
      </c>
      <c r="E35" s="57"/>
      <c r="F35" s="57"/>
      <c r="G35" s="57"/>
      <c r="H35" s="57"/>
      <c r="I35" s="57"/>
      <c r="J35" s="57"/>
      <c r="K35" s="57"/>
      <c r="L35" s="57" t="s">
        <v>1154</v>
      </c>
      <c r="M35" s="57" t="s">
        <v>1175</v>
      </c>
    </row>
    <row r="36" spans="1:13" ht="165" x14ac:dyDescent="0.2">
      <c r="A36" s="133" t="s">
        <v>1196</v>
      </c>
      <c r="B36" s="57" t="s">
        <v>946</v>
      </c>
      <c r="C36" s="57" t="s">
        <v>1128</v>
      </c>
      <c r="D36" s="57" t="s">
        <v>1200</v>
      </c>
      <c r="E36" s="57"/>
      <c r="F36" s="57"/>
      <c r="G36" s="57"/>
      <c r="H36" s="57"/>
      <c r="I36" s="57"/>
      <c r="J36" s="57"/>
      <c r="K36" s="57"/>
      <c r="L36" s="57" t="s">
        <v>1154</v>
      </c>
      <c r="M36" s="57" t="s">
        <v>1201</v>
      </c>
    </row>
    <row r="37" spans="1:13" ht="90" x14ac:dyDescent="0.2">
      <c r="A37" s="133" t="s">
        <v>1196</v>
      </c>
      <c r="B37" s="57" t="s">
        <v>1202</v>
      </c>
      <c r="C37" s="57" t="s">
        <v>1128</v>
      </c>
      <c r="D37" s="57" t="s">
        <v>1203</v>
      </c>
      <c r="E37" s="57"/>
      <c r="F37" s="57"/>
      <c r="G37" s="57"/>
      <c r="H37" s="57"/>
      <c r="I37" s="57"/>
      <c r="J37" s="57"/>
      <c r="K37" s="57"/>
      <c r="L37" s="57" t="s">
        <v>1154</v>
      </c>
      <c r="M37" s="57" t="s">
        <v>1204</v>
      </c>
    </row>
    <row r="38" spans="1:13" x14ac:dyDescent="0.2">
      <c r="A38" s="133" t="s">
        <v>1196</v>
      </c>
      <c r="B38" s="57" t="s">
        <v>738</v>
      </c>
      <c r="C38" s="57" t="s">
        <v>1128</v>
      </c>
      <c r="D38" s="57" t="s">
        <v>1205</v>
      </c>
      <c r="E38" s="57"/>
      <c r="F38" s="57"/>
      <c r="G38" s="57"/>
      <c r="H38" s="57"/>
      <c r="I38" s="57"/>
      <c r="J38" s="57"/>
      <c r="K38" s="57"/>
      <c r="L38" s="57" t="s">
        <v>1154</v>
      </c>
      <c r="M38" s="57" t="s">
        <v>1206</v>
      </c>
    </row>
    <row r="39" spans="1:13" x14ac:dyDescent="0.2">
      <c r="A39" s="133" t="s">
        <v>1196</v>
      </c>
      <c r="B39" s="57" t="s">
        <v>742</v>
      </c>
      <c r="C39" s="57" t="s">
        <v>1128</v>
      </c>
      <c r="D39" s="57" t="s">
        <v>1207</v>
      </c>
      <c r="E39" s="57"/>
      <c r="F39" s="57"/>
      <c r="G39" s="57"/>
      <c r="H39" s="57"/>
      <c r="I39" s="57"/>
      <c r="J39" s="57"/>
      <c r="K39" s="57"/>
      <c r="L39" s="57" t="s">
        <v>1154</v>
      </c>
      <c r="M39" s="57"/>
    </row>
    <row r="40" spans="1:13" ht="105" x14ac:dyDescent="0.2">
      <c r="A40" s="133" t="s">
        <v>1196</v>
      </c>
      <c r="B40" s="57" t="s">
        <v>758</v>
      </c>
      <c r="C40" s="57" t="s">
        <v>1128</v>
      </c>
      <c r="D40" s="57" t="s">
        <v>1208</v>
      </c>
      <c r="E40" s="57"/>
      <c r="F40" s="57"/>
      <c r="G40" s="57"/>
      <c r="H40" s="57"/>
      <c r="I40" s="57"/>
      <c r="J40" s="57"/>
      <c r="K40" s="57"/>
      <c r="L40" s="57" t="s">
        <v>1154</v>
      </c>
      <c r="M40" s="57" t="s">
        <v>1209</v>
      </c>
    </row>
    <row r="41" spans="1:13" ht="15" x14ac:dyDescent="0.2">
      <c r="A41" s="142" t="s">
        <v>1119</v>
      </c>
      <c r="B41" s="142"/>
      <c r="C41" s="142"/>
      <c r="D41" s="142"/>
      <c r="E41" s="142"/>
      <c r="F41" s="142"/>
      <c r="G41" s="142"/>
      <c r="H41" s="142"/>
      <c r="I41" s="142"/>
      <c r="J41" s="142"/>
      <c r="K41" s="142"/>
      <c r="L41" s="142"/>
      <c r="M41" s="142"/>
    </row>
    <row r="42" spans="1:13" ht="14.25" customHeight="1" x14ac:dyDescent="0.2">
      <c r="A42" s="141" t="s">
        <v>1138</v>
      </c>
      <c r="B42" s="141" t="s">
        <v>1171</v>
      </c>
      <c r="C42" s="141" t="s">
        <v>1123</v>
      </c>
      <c r="D42" s="141" t="s">
        <v>1140</v>
      </c>
      <c r="E42" s="141" t="s">
        <v>1141</v>
      </c>
      <c r="F42" s="141"/>
      <c r="G42" s="141"/>
      <c r="H42" s="141"/>
      <c r="I42" s="141"/>
      <c r="J42" s="141"/>
      <c r="K42" s="141"/>
      <c r="L42" s="141" t="s">
        <v>1142</v>
      </c>
      <c r="M42" s="141" t="s">
        <v>1143</v>
      </c>
    </row>
    <row r="43" spans="1:13" ht="15" x14ac:dyDescent="0.2">
      <c r="A43" s="141"/>
      <c r="B43" s="141"/>
      <c r="C43" s="141"/>
      <c r="D43" s="141"/>
      <c r="E43" s="141" t="s">
        <v>1144</v>
      </c>
      <c r="F43" s="141"/>
      <c r="G43" s="141"/>
      <c r="H43" s="141" t="s">
        <v>1145</v>
      </c>
      <c r="I43" s="141"/>
      <c r="J43" s="141"/>
      <c r="K43" s="141"/>
      <c r="L43" s="141"/>
      <c r="M43" s="141"/>
    </row>
    <row r="44" spans="1:13" ht="32" x14ac:dyDescent="0.2">
      <c r="A44" s="141"/>
      <c r="B44" s="141"/>
      <c r="C44" s="141"/>
      <c r="D44" s="141"/>
      <c r="E44" s="72" t="s">
        <v>1146</v>
      </c>
      <c r="F44" s="72" t="s">
        <v>1147</v>
      </c>
      <c r="G44" s="72" t="s">
        <v>1148</v>
      </c>
      <c r="H44" s="72" t="s">
        <v>1149</v>
      </c>
      <c r="I44" s="72" t="s">
        <v>1150</v>
      </c>
      <c r="J44" s="72" t="s">
        <v>1151</v>
      </c>
      <c r="K44" s="72" t="s">
        <v>1148</v>
      </c>
      <c r="L44" s="141"/>
      <c r="M44" s="141"/>
    </row>
    <row r="45" spans="1:13" ht="270" x14ac:dyDescent="0.2">
      <c r="A45" s="62" t="s">
        <v>1210</v>
      </c>
      <c r="B45" s="57" t="s">
        <v>1211</v>
      </c>
      <c r="C45" s="57" t="s">
        <v>1137</v>
      </c>
      <c r="D45" s="57" t="s">
        <v>1212</v>
      </c>
      <c r="E45" s="131"/>
      <c r="F45" s="131"/>
      <c r="G45" s="131"/>
      <c r="H45" s="131"/>
      <c r="I45" s="131"/>
      <c r="J45" s="131"/>
      <c r="K45" s="131"/>
      <c r="L45" s="131" t="s">
        <v>1154</v>
      </c>
      <c r="M45" s="57" t="s">
        <v>1213</v>
      </c>
    </row>
    <row r="46" spans="1:13" ht="120" x14ac:dyDescent="0.2">
      <c r="A46" s="62" t="s">
        <v>1210</v>
      </c>
      <c r="B46" s="57" t="s">
        <v>1214</v>
      </c>
      <c r="C46" s="57" t="s">
        <v>1137</v>
      </c>
      <c r="D46" s="57" t="s">
        <v>1215</v>
      </c>
      <c r="E46" s="131"/>
      <c r="F46" s="131"/>
      <c r="G46" s="131"/>
      <c r="H46" s="131"/>
      <c r="I46" s="131"/>
      <c r="J46" s="131"/>
      <c r="K46" s="131"/>
      <c r="L46" s="131" t="s">
        <v>1154</v>
      </c>
      <c r="M46" s="57" t="s">
        <v>1216</v>
      </c>
    </row>
    <row r="47" spans="1:13" ht="135" x14ac:dyDescent="0.2">
      <c r="A47" s="62" t="s">
        <v>1210</v>
      </c>
      <c r="B47" s="57" t="s">
        <v>1217</v>
      </c>
      <c r="C47" s="57" t="s">
        <v>1137</v>
      </c>
      <c r="D47" s="57" t="s">
        <v>1218</v>
      </c>
      <c r="E47" s="131"/>
      <c r="F47" s="131"/>
      <c r="G47" s="131"/>
      <c r="H47" s="131" t="s">
        <v>1154</v>
      </c>
      <c r="I47" s="131"/>
      <c r="J47" s="131"/>
      <c r="K47" s="131"/>
      <c r="L47" s="131"/>
      <c r="M47" s="57" t="s">
        <v>1219</v>
      </c>
    </row>
    <row r="48" spans="1:13" ht="90" x14ac:dyDescent="0.2">
      <c r="A48" s="62" t="s">
        <v>1210</v>
      </c>
      <c r="B48" s="57" t="s">
        <v>1220</v>
      </c>
      <c r="C48" s="57" t="s">
        <v>1137</v>
      </c>
      <c r="D48" s="57" t="s">
        <v>1221</v>
      </c>
      <c r="E48" s="131"/>
      <c r="F48" s="131"/>
      <c r="G48" s="131"/>
      <c r="H48" s="131"/>
      <c r="I48" s="131"/>
      <c r="J48" s="131"/>
      <c r="K48" s="131"/>
      <c r="L48" s="131" t="s">
        <v>1154</v>
      </c>
      <c r="M48" s="57" t="s">
        <v>1204</v>
      </c>
    </row>
    <row r="49" spans="1:13" ht="210" x14ac:dyDescent="0.2">
      <c r="A49" s="62" t="s">
        <v>1210</v>
      </c>
      <c r="B49" s="57" t="s">
        <v>1222</v>
      </c>
      <c r="C49" s="57" t="s">
        <v>1137</v>
      </c>
      <c r="D49" s="57" t="s">
        <v>1223</v>
      </c>
      <c r="E49" s="131"/>
      <c r="F49" s="131"/>
      <c r="G49" s="131"/>
      <c r="H49" s="131"/>
      <c r="I49" s="131"/>
      <c r="J49" s="131"/>
      <c r="K49" s="131"/>
      <c r="L49" s="131" t="s">
        <v>1154</v>
      </c>
      <c r="M49" s="57" t="s">
        <v>1224</v>
      </c>
    </row>
    <row r="50" spans="1:13" ht="180" x14ac:dyDescent="0.2">
      <c r="A50" s="62" t="s">
        <v>1210</v>
      </c>
      <c r="B50" s="57" t="s">
        <v>1092</v>
      </c>
      <c r="C50" s="57" t="s">
        <v>1137</v>
      </c>
      <c r="D50" s="57" t="s">
        <v>1225</v>
      </c>
      <c r="E50" s="131"/>
      <c r="F50" s="131"/>
      <c r="G50" s="131"/>
      <c r="H50" s="131" t="s">
        <v>1154</v>
      </c>
      <c r="I50" s="131"/>
      <c r="J50" s="131"/>
      <c r="K50" s="131"/>
      <c r="L50" s="131"/>
      <c r="M50" s="57" t="s">
        <v>1226</v>
      </c>
    </row>
    <row r="51" spans="1:13" ht="90" x14ac:dyDescent="0.2">
      <c r="A51" s="62" t="s">
        <v>1210</v>
      </c>
      <c r="B51" s="57" t="s">
        <v>1227</v>
      </c>
      <c r="C51" s="57" t="s">
        <v>1137</v>
      </c>
      <c r="D51" s="57" t="s">
        <v>1228</v>
      </c>
      <c r="E51" s="131"/>
      <c r="F51" s="131"/>
      <c r="G51" s="131"/>
      <c r="H51" s="131"/>
      <c r="I51" s="131" t="s">
        <v>1154</v>
      </c>
      <c r="J51" s="131"/>
      <c r="K51" s="131"/>
      <c r="L51" s="131"/>
      <c r="M51" s="57" t="s">
        <v>1229</v>
      </c>
    </row>
    <row r="52" spans="1:13" ht="75" x14ac:dyDescent="0.2">
      <c r="A52" s="62" t="s">
        <v>1210</v>
      </c>
      <c r="B52" s="57" t="s">
        <v>1230</v>
      </c>
      <c r="C52" s="57" t="s">
        <v>1137</v>
      </c>
      <c r="D52" s="57" t="s">
        <v>1231</v>
      </c>
      <c r="E52" s="131"/>
      <c r="F52" s="131"/>
      <c r="G52" s="131"/>
      <c r="H52" s="131" t="s">
        <v>1154</v>
      </c>
      <c r="I52" s="131"/>
      <c r="J52" s="131"/>
      <c r="K52" s="131"/>
      <c r="L52" s="131"/>
      <c r="M52" s="57"/>
    </row>
    <row r="53" spans="1:13" ht="120" x14ac:dyDescent="0.2">
      <c r="A53" s="62" t="s">
        <v>1210</v>
      </c>
      <c r="B53" s="57" t="s">
        <v>1232</v>
      </c>
      <c r="C53" s="57" t="s">
        <v>1137</v>
      </c>
      <c r="D53" s="57" t="s">
        <v>1233</v>
      </c>
      <c r="E53" s="131"/>
      <c r="F53" s="131"/>
      <c r="G53" s="131"/>
      <c r="H53" s="131"/>
      <c r="I53" s="131"/>
      <c r="J53" s="131"/>
      <c r="K53" s="131"/>
      <c r="L53" s="131" t="s">
        <v>1154</v>
      </c>
      <c r="M53" s="57" t="s">
        <v>1234</v>
      </c>
    </row>
    <row r="54" spans="1:13" ht="15" x14ac:dyDescent="0.2">
      <c r="A54" s="142" t="s">
        <v>1119</v>
      </c>
      <c r="B54" s="142"/>
      <c r="C54" s="142"/>
      <c r="D54" s="142"/>
      <c r="E54" s="142"/>
      <c r="F54" s="142"/>
      <c r="G54" s="142"/>
      <c r="H54" s="142"/>
      <c r="I54" s="142"/>
      <c r="J54" s="142"/>
      <c r="K54" s="142"/>
      <c r="L54" s="142"/>
      <c r="M54" s="142"/>
    </row>
    <row r="55" spans="1:13" ht="14.25" customHeight="1" x14ac:dyDescent="0.2">
      <c r="A55" s="141" t="s">
        <v>1138</v>
      </c>
      <c r="B55" s="141" t="s">
        <v>1171</v>
      </c>
      <c r="C55" s="141" t="s">
        <v>1123</v>
      </c>
      <c r="D55" s="141" t="s">
        <v>1140</v>
      </c>
      <c r="E55" s="141" t="s">
        <v>1141</v>
      </c>
      <c r="F55" s="141"/>
      <c r="G55" s="141"/>
      <c r="H55" s="141"/>
      <c r="I55" s="141"/>
      <c r="J55" s="141"/>
      <c r="K55" s="141"/>
      <c r="L55" s="141" t="s">
        <v>1142</v>
      </c>
      <c r="M55" s="141" t="s">
        <v>1143</v>
      </c>
    </row>
    <row r="56" spans="1:13" ht="15" x14ac:dyDescent="0.2">
      <c r="A56" s="141"/>
      <c r="B56" s="141"/>
      <c r="C56" s="141"/>
      <c r="D56" s="141"/>
      <c r="E56" s="141" t="s">
        <v>1144</v>
      </c>
      <c r="F56" s="141"/>
      <c r="G56" s="141"/>
      <c r="H56" s="141" t="s">
        <v>1145</v>
      </c>
      <c r="I56" s="141"/>
      <c r="J56" s="141"/>
      <c r="K56" s="141"/>
      <c r="L56" s="141"/>
      <c r="M56" s="141"/>
    </row>
    <row r="57" spans="1:13" ht="32" x14ac:dyDescent="0.2">
      <c r="A57" s="141"/>
      <c r="B57" s="141"/>
      <c r="C57" s="141"/>
      <c r="D57" s="141"/>
      <c r="E57" s="72" t="s">
        <v>1146</v>
      </c>
      <c r="F57" s="72" t="s">
        <v>1147</v>
      </c>
      <c r="G57" s="72" t="s">
        <v>1148</v>
      </c>
      <c r="H57" s="72" t="s">
        <v>1149</v>
      </c>
      <c r="I57" s="72" t="s">
        <v>1150</v>
      </c>
      <c r="J57" s="72" t="s">
        <v>1151</v>
      </c>
      <c r="K57" s="72" t="s">
        <v>1148</v>
      </c>
      <c r="L57" s="141"/>
      <c r="M57" s="141"/>
    </row>
    <row r="58" spans="1:13" ht="105" x14ac:dyDescent="0.2">
      <c r="A58" s="64" t="s">
        <v>1235</v>
      </c>
      <c r="B58" s="57" t="s">
        <v>1028</v>
      </c>
      <c r="C58" s="57" t="s">
        <v>1132</v>
      </c>
      <c r="D58" s="132" t="s">
        <v>1236</v>
      </c>
      <c r="E58" s="132"/>
      <c r="F58" s="132"/>
      <c r="G58" s="132"/>
      <c r="H58" s="132"/>
      <c r="I58" s="132"/>
      <c r="J58" s="132"/>
      <c r="K58" s="132"/>
      <c r="L58" s="57" t="s">
        <v>1154</v>
      </c>
      <c r="M58" s="57" t="s">
        <v>1237</v>
      </c>
    </row>
    <row r="59" spans="1:13" ht="60" customHeight="1" x14ac:dyDescent="0.2">
      <c r="A59" s="64" t="s">
        <v>1235</v>
      </c>
      <c r="B59" s="57" t="s">
        <v>1238</v>
      </c>
      <c r="C59" s="57" t="s">
        <v>1239</v>
      </c>
      <c r="D59" s="132" t="s">
        <v>1240</v>
      </c>
      <c r="E59" s="132"/>
      <c r="F59" s="132"/>
      <c r="G59" s="132"/>
      <c r="H59" s="132"/>
      <c r="I59" s="132"/>
      <c r="J59" s="132"/>
      <c r="K59" s="132"/>
      <c r="L59" s="57" t="s">
        <v>1154</v>
      </c>
      <c r="M59" s="57" t="s">
        <v>1241</v>
      </c>
    </row>
    <row r="60" spans="1:13" ht="60" customHeight="1" x14ac:dyDescent="0.2">
      <c r="A60" s="64" t="s">
        <v>1235</v>
      </c>
      <c r="B60" s="57" t="s">
        <v>1048</v>
      </c>
      <c r="C60" s="57" t="s">
        <v>1132</v>
      </c>
      <c r="D60" s="57" t="s">
        <v>1242</v>
      </c>
      <c r="E60" s="57"/>
      <c r="F60" s="57"/>
      <c r="G60" s="57"/>
      <c r="H60" s="57"/>
      <c r="I60" s="57"/>
      <c r="J60" s="57"/>
      <c r="K60" s="57"/>
      <c r="L60" s="57" t="s">
        <v>1154</v>
      </c>
      <c r="M60" s="57" t="s">
        <v>1243</v>
      </c>
    </row>
    <row r="61" spans="1:13" ht="105" x14ac:dyDescent="0.2">
      <c r="A61" s="64" t="s">
        <v>1235</v>
      </c>
      <c r="B61" s="57" t="s">
        <v>1244</v>
      </c>
      <c r="C61" s="57" t="s">
        <v>1245</v>
      </c>
      <c r="D61" s="57" t="s">
        <v>1246</v>
      </c>
      <c r="E61" s="57"/>
      <c r="F61" s="57"/>
      <c r="G61" s="57"/>
      <c r="H61" s="57"/>
      <c r="I61" s="57"/>
      <c r="J61" s="57"/>
      <c r="K61" s="57"/>
      <c r="L61" s="57" t="s">
        <v>1154</v>
      </c>
      <c r="M61" s="57" t="s">
        <v>1247</v>
      </c>
    </row>
    <row r="62" spans="1:13" ht="60" customHeight="1" x14ac:dyDescent="0.2">
      <c r="A62" s="48"/>
      <c r="B62" s="48"/>
      <c r="C62" s="48"/>
      <c r="D62" s="48"/>
    </row>
    <row r="63" spans="1:13" ht="60" customHeight="1" x14ac:dyDescent="0.2">
      <c r="A63" s="48"/>
      <c r="B63" s="48"/>
      <c r="C63" s="48"/>
      <c r="D63" s="48"/>
    </row>
    <row r="64" spans="1:13" ht="60" customHeight="1" x14ac:dyDescent="0.2">
      <c r="A64" s="48"/>
      <c r="B64" s="48"/>
      <c r="C64" s="48"/>
      <c r="D64" s="48"/>
    </row>
    <row r="65" spans="1:4" ht="60" customHeight="1" x14ac:dyDescent="0.2">
      <c r="A65" s="48"/>
      <c r="B65" s="48"/>
      <c r="C65" s="48"/>
      <c r="D65" s="48"/>
    </row>
    <row r="66" spans="1:4" ht="60" customHeight="1" x14ac:dyDescent="0.2">
      <c r="A66" s="48"/>
      <c r="B66" s="48"/>
      <c r="C66" s="48"/>
      <c r="D66" s="48"/>
    </row>
    <row r="67" spans="1:4" ht="60" customHeight="1" x14ac:dyDescent="0.2">
      <c r="A67" s="48"/>
      <c r="B67" s="48"/>
      <c r="C67" s="48"/>
      <c r="D67" s="48"/>
    </row>
    <row r="68" spans="1:4" ht="60" customHeight="1" x14ac:dyDescent="0.2">
      <c r="A68" s="48"/>
      <c r="B68" s="48"/>
      <c r="C68" s="48"/>
      <c r="D68" s="48"/>
    </row>
    <row r="69" spans="1:4" ht="60" customHeight="1" x14ac:dyDescent="0.2">
      <c r="A69" s="48"/>
      <c r="B69" s="48"/>
      <c r="C69" s="48"/>
      <c r="D69" s="48"/>
    </row>
    <row r="70" spans="1:4" ht="60" customHeight="1" x14ac:dyDescent="0.2">
      <c r="A70" s="48"/>
      <c r="B70" s="48"/>
      <c r="C70" s="48"/>
      <c r="D70" s="48"/>
    </row>
    <row r="71" spans="1:4" ht="60" customHeight="1" x14ac:dyDescent="0.2">
      <c r="A71" s="48"/>
      <c r="B71" s="48"/>
      <c r="C71" s="48"/>
      <c r="D71" s="48"/>
    </row>
    <row r="72" spans="1:4" ht="60" customHeight="1" x14ac:dyDescent="0.2">
      <c r="A72" s="48"/>
      <c r="B72" s="48"/>
      <c r="C72" s="48"/>
      <c r="D72" s="48"/>
    </row>
    <row r="73" spans="1:4" ht="60" customHeight="1" x14ac:dyDescent="0.2">
      <c r="A73" s="48"/>
      <c r="B73" s="48"/>
      <c r="C73" s="48"/>
      <c r="D73" s="48"/>
    </row>
    <row r="74" spans="1:4" ht="60" customHeight="1" x14ac:dyDescent="0.2">
      <c r="A74" s="48"/>
      <c r="B74" s="48"/>
      <c r="C74" s="48"/>
      <c r="D74" s="48"/>
    </row>
    <row r="75" spans="1:4" ht="60" customHeight="1" x14ac:dyDescent="0.2">
      <c r="A75" s="48"/>
      <c r="B75" s="48"/>
      <c r="C75" s="48"/>
      <c r="D75" s="48"/>
    </row>
    <row r="76" spans="1:4" ht="60" customHeight="1" x14ac:dyDescent="0.2">
      <c r="A76" s="48"/>
      <c r="B76" s="48"/>
      <c r="C76" s="48"/>
      <c r="D76" s="48"/>
    </row>
    <row r="77" spans="1:4" ht="60" customHeight="1" x14ac:dyDescent="0.2">
      <c r="A77" s="48"/>
      <c r="B77" s="48"/>
      <c r="C77" s="48"/>
      <c r="D77" s="48"/>
    </row>
    <row r="78" spans="1:4" ht="60" customHeight="1" x14ac:dyDescent="0.2">
      <c r="A78" s="48"/>
      <c r="B78" s="48"/>
      <c r="C78" s="48"/>
      <c r="D78" s="48"/>
    </row>
    <row r="79" spans="1:4" ht="60" customHeight="1" x14ac:dyDescent="0.2">
      <c r="A79" s="48"/>
      <c r="B79" s="48"/>
      <c r="C79" s="48"/>
      <c r="D79" s="48"/>
    </row>
    <row r="80" spans="1:4" ht="60" customHeight="1" x14ac:dyDescent="0.2">
      <c r="A80" s="48"/>
      <c r="B80" s="48"/>
      <c r="C80" s="48"/>
      <c r="D80" s="48"/>
    </row>
    <row r="81" spans="1:4" ht="60" customHeight="1" x14ac:dyDescent="0.2">
      <c r="A81" s="48"/>
      <c r="B81" s="48"/>
      <c r="C81" s="48"/>
      <c r="D81" s="48"/>
    </row>
    <row r="82" spans="1:4" ht="60" customHeight="1" x14ac:dyDescent="0.2">
      <c r="A82" s="48"/>
      <c r="B82" s="48"/>
      <c r="C82" s="48"/>
      <c r="D82" s="48"/>
    </row>
    <row r="83" spans="1:4" ht="60" customHeight="1" x14ac:dyDescent="0.2">
      <c r="A83" s="48"/>
      <c r="B83" s="48"/>
      <c r="C83" s="48"/>
      <c r="D83" s="48"/>
    </row>
    <row r="84" spans="1:4" ht="60" customHeight="1" x14ac:dyDescent="0.2">
      <c r="A84" s="48"/>
      <c r="B84" s="48"/>
      <c r="C84" s="48"/>
      <c r="D84" s="48"/>
    </row>
    <row r="85" spans="1:4" ht="60" customHeight="1" x14ac:dyDescent="0.2">
      <c r="A85" s="48"/>
      <c r="B85" s="48"/>
      <c r="C85" s="48"/>
      <c r="D85" s="48"/>
    </row>
    <row r="86" spans="1:4" ht="60" customHeight="1" x14ac:dyDescent="0.2">
      <c r="A86" s="48"/>
      <c r="B86" s="48"/>
      <c r="C86" s="48"/>
      <c r="D86" s="48"/>
    </row>
    <row r="87" spans="1:4" ht="60" customHeight="1" x14ac:dyDescent="0.2">
      <c r="A87" s="48"/>
      <c r="B87" s="48"/>
      <c r="C87" s="48"/>
      <c r="D87" s="48"/>
    </row>
    <row r="88" spans="1:4" ht="60" customHeight="1" x14ac:dyDescent="0.2">
      <c r="A88" s="48"/>
      <c r="B88" s="48"/>
      <c r="C88" s="48"/>
      <c r="D88" s="48"/>
    </row>
    <row r="89" spans="1:4" ht="60" customHeight="1" x14ac:dyDescent="0.2">
      <c r="A89" s="48"/>
      <c r="B89" s="48"/>
      <c r="C89" s="48"/>
      <c r="D89" s="48"/>
    </row>
    <row r="90" spans="1:4" ht="60" customHeight="1" x14ac:dyDescent="0.2">
      <c r="A90" s="48"/>
      <c r="B90" s="48"/>
      <c r="C90" s="48"/>
      <c r="D90" s="48"/>
    </row>
    <row r="91" spans="1:4" ht="60" customHeight="1" x14ac:dyDescent="0.2">
      <c r="A91" s="48"/>
      <c r="B91" s="48"/>
      <c r="C91" s="48"/>
      <c r="D91" s="48"/>
    </row>
    <row r="92" spans="1:4" ht="60" customHeight="1" x14ac:dyDescent="0.2">
      <c r="A92" s="48"/>
      <c r="B92" s="48"/>
      <c r="C92" s="48"/>
      <c r="D92" s="48"/>
    </row>
    <row r="93" spans="1:4" ht="60" customHeight="1" x14ac:dyDescent="0.2">
      <c r="A93" s="48"/>
      <c r="B93" s="48"/>
      <c r="C93" s="48"/>
      <c r="D93" s="48"/>
    </row>
    <row r="94" spans="1:4" ht="60" customHeight="1" x14ac:dyDescent="0.2">
      <c r="A94" s="48"/>
      <c r="B94" s="48"/>
      <c r="C94" s="48"/>
      <c r="D94" s="48"/>
    </row>
    <row r="95" spans="1:4" ht="60" customHeight="1" x14ac:dyDescent="0.2">
      <c r="A95" s="48"/>
      <c r="B95" s="48"/>
      <c r="C95" s="48"/>
      <c r="D95" s="48"/>
    </row>
    <row r="96" spans="1:4" ht="60" customHeight="1" x14ac:dyDescent="0.2">
      <c r="A96" s="48"/>
      <c r="B96" s="48"/>
      <c r="C96" s="48"/>
      <c r="D96" s="48"/>
    </row>
    <row r="97" spans="1:4" ht="60" customHeight="1" x14ac:dyDescent="0.2">
      <c r="A97" s="48"/>
      <c r="B97" s="48"/>
      <c r="C97" s="48"/>
      <c r="D97" s="48"/>
    </row>
    <row r="98" spans="1:4" ht="60" customHeight="1" x14ac:dyDescent="0.2">
      <c r="A98" s="48"/>
      <c r="B98" s="48"/>
      <c r="C98" s="48"/>
      <c r="D98" s="48"/>
    </row>
    <row r="99" spans="1:4" ht="60" customHeight="1" x14ac:dyDescent="0.2">
      <c r="A99" s="48"/>
      <c r="B99" s="48"/>
      <c r="C99" s="48"/>
      <c r="D99" s="48"/>
    </row>
    <row r="100" spans="1:4" ht="60" customHeight="1" x14ac:dyDescent="0.2">
      <c r="A100" s="48"/>
      <c r="B100" s="48"/>
      <c r="C100" s="48"/>
      <c r="D100" s="48"/>
    </row>
    <row r="101" spans="1:4" ht="60" customHeight="1" x14ac:dyDescent="0.2">
      <c r="A101" s="48"/>
      <c r="B101" s="48"/>
      <c r="C101" s="48"/>
      <c r="D101" s="48"/>
    </row>
    <row r="102" spans="1:4" ht="60" customHeight="1" x14ac:dyDescent="0.2">
      <c r="A102" s="48"/>
      <c r="B102" s="48"/>
      <c r="C102" s="48"/>
      <c r="D102" s="48"/>
    </row>
    <row r="103" spans="1:4" ht="60" customHeight="1" x14ac:dyDescent="0.2">
      <c r="A103" s="48"/>
      <c r="B103" s="48"/>
      <c r="C103" s="48"/>
      <c r="D103" s="48"/>
    </row>
    <row r="104" spans="1:4" ht="60" customHeight="1" x14ac:dyDescent="0.2">
      <c r="A104" s="48"/>
      <c r="B104" s="48"/>
      <c r="C104" s="48"/>
      <c r="D104" s="48"/>
    </row>
    <row r="105" spans="1:4" ht="60" customHeight="1" x14ac:dyDescent="0.2">
      <c r="A105" s="48"/>
      <c r="B105" s="48"/>
      <c r="C105" s="48"/>
      <c r="D105" s="48"/>
    </row>
    <row r="106" spans="1:4" ht="60" customHeight="1" x14ac:dyDescent="0.2">
      <c r="A106" s="48"/>
      <c r="B106" s="48"/>
      <c r="C106" s="48"/>
      <c r="D106" s="48"/>
    </row>
    <row r="107" spans="1:4" ht="60" customHeight="1" x14ac:dyDescent="0.2">
      <c r="A107" s="48"/>
      <c r="B107" s="48"/>
      <c r="C107" s="48"/>
      <c r="D107" s="48"/>
    </row>
    <row r="108" spans="1:4" ht="60" customHeight="1" x14ac:dyDescent="0.2">
      <c r="A108" s="48"/>
      <c r="B108" s="48"/>
      <c r="C108" s="48"/>
      <c r="D108" s="48"/>
    </row>
    <row r="109" spans="1:4" ht="60" customHeight="1" x14ac:dyDescent="0.2">
      <c r="A109" s="48"/>
      <c r="B109" s="48"/>
      <c r="C109" s="48"/>
      <c r="D109" s="48"/>
    </row>
    <row r="110" spans="1:4" ht="60" customHeight="1" x14ac:dyDescent="0.2">
      <c r="A110" s="48"/>
      <c r="B110" s="48"/>
      <c r="C110" s="48"/>
      <c r="D110" s="48"/>
    </row>
    <row r="111" spans="1:4" ht="60" customHeight="1" x14ac:dyDescent="0.2">
      <c r="A111" s="48"/>
      <c r="B111" s="48"/>
      <c r="C111" s="48"/>
      <c r="D111" s="48"/>
    </row>
    <row r="112" spans="1:4" ht="60" customHeight="1" x14ac:dyDescent="0.2">
      <c r="A112" s="48"/>
      <c r="B112" s="48"/>
      <c r="C112" s="48"/>
      <c r="D112" s="48"/>
    </row>
    <row r="113" spans="1:4" ht="60" customHeight="1" x14ac:dyDescent="0.2">
      <c r="A113" s="48"/>
      <c r="B113" s="48"/>
      <c r="C113" s="48"/>
      <c r="D113" s="48"/>
    </row>
    <row r="114" spans="1:4" ht="60" customHeight="1" x14ac:dyDescent="0.2">
      <c r="A114" s="48"/>
      <c r="B114" s="48"/>
      <c r="C114" s="48"/>
      <c r="D114" s="48"/>
    </row>
    <row r="115" spans="1:4" ht="60" customHeight="1" x14ac:dyDescent="0.2">
      <c r="A115" s="48"/>
      <c r="B115" s="48"/>
      <c r="C115" s="48"/>
      <c r="D115" s="48"/>
    </row>
    <row r="116" spans="1:4" ht="60" customHeight="1" x14ac:dyDescent="0.2">
      <c r="A116" s="48"/>
      <c r="B116" s="48"/>
      <c r="C116" s="48"/>
      <c r="D116" s="48"/>
    </row>
    <row r="117" spans="1:4" ht="60" customHeight="1" x14ac:dyDescent="0.2">
      <c r="A117" s="48"/>
      <c r="B117" s="48"/>
      <c r="C117" s="48"/>
      <c r="D117" s="48"/>
    </row>
    <row r="118" spans="1:4" ht="60" customHeight="1" x14ac:dyDescent="0.2">
      <c r="A118" s="48"/>
      <c r="B118" s="48"/>
      <c r="C118" s="48"/>
      <c r="D118" s="48"/>
    </row>
    <row r="119" spans="1:4" ht="60" customHeight="1" x14ac:dyDescent="0.2">
      <c r="A119" s="48"/>
      <c r="B119" s="48"/>
      <c r="C119" s="48"/>
      <c r="D119" s="48"/>
    </row>
    <row r="120" spans="1:4" ht="60" customHeight="1" x14ac:dyDescent="0.2">
      <c r="A120" s="48"/>
      <c r="B120" s="48"/>
      <c r="C120" s="48"/>
      <c r="D120" s="48"/>
    </row>
    <row r="121" spans="1:4" ht="60" customHeight="1" x14ac:dyDescent="0.2">
      <c r="A121" s="48"/>
      <c r="B121" s="48"/>
      <c r="C121" s="48"/>
      <c r="D121" s="48"/>
    </row>
    <row r="122" spans="1:4" ht="60" customHeight="1" x14ac:dyDescent="0.2">
      <c r="A122" s="48"/>
      <c r="B122" s="48"/>
      <c r="C122" s="48"/>
      <c r="D122" s="48"/>
    </row>
    <row r="123" spans="1:4" ht="60" customHeight="1" x14ac:dyDescent="0.2">
      <c r="A123" s="48"/>
      <c r="B123" s="48"/>
      <c r="C123" s="48"/>
      <c r="D123" s="48"/>
    </row>
    <row r="124" spans="1:4" ht="60" customHeight="1" x14ac:dyDescent="0.2">
      <c r="A124" s="48"/>
      <c r="B124" s="48"/>
      <c r="C124" s="48"/>
      <c r="D124" s="48"/>
    </row>
    <row r="125" spans="1:4" ht="60" customHeight="1" x14ac:dyDescent="0.2">
      <c r="A125" s="48"/>
      <c r="B125" s="48"/>
      <c r="C125" s="48"/>
      <c r="D125" s="48"/>
    </row>
    <row r="126" spans="1:4" ht="60" customHeight="1" x14ac:dyDescent="0.2">
      <c r="A126" s="48"/>
      <c r="B126" s="48"/>
      <c r="C126" s="48"/>
      <c r="D126" s="48"/>
    </row>
    <row r="127" spans="1:4" ht="60" customHeight="1" x14ac:dyDescent="0.2">
      <c r="A127" s="48"/>
      <c r="B127" s="48"/>
      <c r="C127" s="48"/>
      <c r="D127" s="48"/>
    </row>
    <row r="128" spans="1:4" ht="60" customHeight="1" x14ac:dyDescent="0.2">
      <c r="A128" s="48"/>
      <c r="B128" s="48"/>
      <c r="C128" s="48"/>
      <c r="D128" s="48"/>
    </row>
    <row r="129" spans="1:4" ht="60" customHeight="1" x14ac:dyDescent="0.2">
      <c r="A129" s="48"/>
      <c r="B129" s="48"/>
      <c r="C129" s="48"/>
      <c r="D129" s="48"/>
    </row>
    <row r="130" spans="1:4" ht="60" customHeight="1" x14ac:dyDescent="0.2">
      <c r="A130" s="48"/>
      <c r="B130" s="48"/>
      <c r="C130" s="48"/>
      <c r="D130" s="48"/>
    </row>
    <row r="131" spans="1:4" ht="60" customHeight="1" x14ac:dyDescent="0.2">
      <c r="A131" s="48"/>
      <c r="B131" s="48"/>
      <c r="C131" s="48"/>
      <c r="D131" s="48"/>
    </row>
    <row r="132" spans="1:4" ht="60" customHeight="1" x14ac:dyDescent="0.2">
      <c r="A132" s="48"/>
      <c r="B132" s="48"/>
      <c r="C132" s="48"/>
      <c r="D132" s="48"/>
    </row>
    <row r="133" spans="1:4" ht="60" customHeight="1" x14ac:dyDescent="0.2">
      <c r="A133" s="48"/>
      <c r="B133" s="48"/>
      <c r="C133" s="48"/>
      <c r="D133" s="48"/>
    </row>
    <row r="134" spans="1:4" ht="60" customHeight="1" x14ac:dyDescent="0.2">
      <c r="A134" s="48"/>
      <c r="B134" s="48"/>
      <c r="C134" s="48"/>
      <c r="D134" s="48"/>
    </row>
    <row r="135" spans="1:4" ht="60" customHeight="1" x14ac:dyDescent="0.2">
      <c r="A135" s="48"/>
      <c r="B135" s="48"/>
      <c r="C135" s="48"/>
      <c r="D135" s="48"/>
    </row>
    <row r="136" spans="1:4" ht="60" customHeight="1" x14ac:dyDescent="0.2">
      <c r="A136" s="48"/>
      <c r="B136" s="48"/>
      <c r="C136" s="48"/>
      <c r="D136" s="48"/>
    </row>
    <row r="137" spans="1:4" ht="60" customHeight="1" x14ac:dyDescent="0.2">
      <c r="A137" s="48"/>
      <c r="B137" s="48"/>
      <c r="C137" s="48"/>
      <c r="D137" s="48"/>
    </row>
    <row r="138" spans="1:4" ht="60" customHeight="1" x14ac:dyDescent="0.2">
      <c r="A138" s="48"/>
      <c r="B138" s="48"/>
      <c r="C138" s="48"/>
      <c r="D138" s="48"/>
    </row>
    <row r="139" spans="1:4" ht="60" customHeight="1" x14ac:dyDescent="0.2">
      <c r="A139" s="48"/>
      <c r="B139" s="48"/>
      <c r="C139" s="48"/>
      <c r="D139" s="48"/>
    </row>
    <row r="140" spans="1:4" ht="60" customHeight="1" x14ac:dyDescent="0.2">
      <c r="A140" s="48"/>
      <c r="B140" s="48"/>
      <c r="C140" s="48"/>
      <c r="D140" s="48"/>
    </row>
    <row r="141" spans="1:4" ht="60" customHeight="1" x14ac:dyDescent="0.2">
      <c r="A141" s="48"/>
      <c r="B141" s="48"/>
      <c r="C141" s="48"/>
      <c r="D141" s="48"/>
    </row>
    <row r="142" spans="1:4" ht="60" customHeight="1" x14ac:dyDescent="0.2">
      <c r="A142" s="48"/>
      <c r="B142" s="48"/>
      <c r="C142" s="48"/>
      <c r="D142" s="48"/>
    </row>
    <row r="143" spans="1:4" ht="60" customHeight="1" x14ac:dyDescent="0.2">
      <c r="A143" s="48"/>
      <c r="B143" s="48"/>
      <c r="C143" s="48"/>
      <c r="D143" s="48"/>
    </row>
    <row r="144" spans="1:4" ht="60" customHeight="1" x14ac:dyDescent="0.2">
      <c r="A144" s="48"/>
      <c r="B144" s="48"/>
      <c r="C144" s="48"/>
      <c r="D144" s="48"/>
    </row>
    <row r="145" spans="1:4" ht="60" customHeight="1" x14ac:dyDescent="0.2">
      <c r="A145" s="48"/>
      <c r="B145" s="48"/>
      <c r="C145" s="48"/>
      <c r="D145" s="48"/>
    </row>
    <row r="146" spans="1:4" ht="60" customHeight="1" x14ac:dyDescent="0.2">
      <c r="A146" s="48"/>
      <c r="B146" s="48"/>
      <c r="C146" s="48"/>
      <c r="D146" s="48"/>
    </row>
    <row r="147" spans="1:4" ht="60" customHeight="1" x14ac:dyDescent="0.2">
      <c r="A147" s="48"/>
      <c r="B147" s="48"/>
      <c r="C147" s="48"/>
      <c r="D147" s="48"/>
    </row>
    <row r="148" spans="1:4" ht="60" customHeight="1" x14ac:dyDescent="0.2">
      <c r="A148" s="48"/>
      <c r="B148" s="48"/>
      <c r="C148" s="48"/>
      <c r="D148" s="48"/>
    </row>
    <row r="149" spans="1:4" ht="60" customHeight="1" x14ac:dyDescent="0.2">
      <c r="A149" s="48"/>
      <c r="B149" s="48"/>
      <c r="C149" s="48"/>
      <c r="D149" s="48"/>
    </row>
    <row r="150" spans="1:4" ht="60" customHeight="1" x14ac:dyDescent="0.2">
      <c r="A150" s="48"/>
      <c r="B150" s="48"/>
      <c r="C150" s="48"/>
      <c r="D150" s="48"/>
    </row>
    <row r="151" spans="1:4" ht="60" customHeight="1" x14ac:dyDescent="0.2">
      <c r="A151" s="48"/>
      <c r="B151" s="48"/>
      <c r="C151" s="48"/>
      <c r="D151" s="48"/>
    </row>
    <row r="152" spans="1:4" ht="60" customHeight="1" x14ac:dyDescent="0.2">
      <c r="A152" s="48"/>
      <c r="B152" s="48"/>
      <c r="C152" s="48"/>
      <c r="D152" s="48"/>
    </row>
    <row r="153" spans="1:4" ht="60" customHeight="1" x14ac:dyDescent="0.2">
      <c r="A153" s="48"/>
      <c r="B153" s="48"/>
      <c r="C153" s="48"/>
      <c r="D153" s="48"/>
    </row>
    <row r="154" spans="1:4" ht="60" customHeight="1" x14ac:dyDescent="0.2">
      <c r="A154" s="48"/>
      <c r="B154" s="48"/>
      <c r="C154" s="48"/>
      <c r="D154" s="48"/>
    </row>
    <row r="155" spans="1:4" ht="60" customHeight="1" x14ac:dyDescent="0.2">
      <c r="A155" s="48"/>
      <c r="B155" s="48"/>
      <c r="C155" s="48"/>
      <c r="D155" s="48"/>
    </row>
    <row r="156" spans="1:4" ht="60" customHeight="1" x14ac:dyDescent="0.2">
      <c r="A156" s="48"/>
      <c r="B156" s="48"/>
      <c r="C156" s="48"/>
      <c r="D156" s="48"/>
    </row>
    <row r="157" spans="1:4" ht="60" customHeight="1" x14ac:dyDescent="0.2">
      <c r="A157" s="48"/>
      <c r="B157" s="48"/>
      <c r="C157" s="48"/>
      <c r="D157" s="48"/>
    </row>
    <row r="158" spans="1:4" ht="60" customHeight="1" x14ac:dyDescent="0.2">
      <c r="A158" s="48"/>
      <c r="B158" s="48"/>
      <c r="C158" s="48"/>
      <c r="D158" s="48"/>
    </row>
    <row r="159" spans="1:4" ht="60" customHeight="1" x14ac:dyDescent="0.2">
      <c r="A159" s="48"/>
      <c r="B159" s="48"/>
      <c r="C159" s="48"/>
      <c r="D159" s="48"/>
    </row>
    <row r="160" spans="1:4" ht="60" customHeight="1" x14ac:dyDescent="0.2">
      <c r="A160" s="48"/>
      <c r="B160" s="48"/>
      <c r="C160" s="48"/>
      <c r="D160" s="48"/>
    </row>
    <row r="161" spans="1:4" ht="60" customHeight="1" x14ac:dyDescent="0.2">
      <c r="A161" s="48"/>
      <c r="B161" s="48"/>
      <c r="C161" s="48"/>
      <c r="D161" s="48"/>
    </row>
    <row r="162" spans="1:4" ht="60" customHeight="1" x14ac:dyDescent="0.2">
      <c r="A162" s="48"/>
      <c r="B162" s="48"/>
      <c r="C162" s="48"/>
      <c r="D162" s="48"/>
    </row>
    <row r="163" spans="1:4" ht="60" customHeight="1" x14ac:dyDescent="0.2">
      <c r="A163" s="48"/>
      <c r="B163" s="48"/>
      <c r="C163" s="48"/>
      <c r="D163" s="48"/>
    </row>
    <row r="164" spans="1:4" ht="60" customHeight="1" x14ac:dyDescent="0.2">
      <c r="A164" s="48"/>
      <c r="B164" s="48"/>
      <c r="C164" s="48"/>
      <c r="D164" s="48"/>
    </row>
    <row r="165" spans="1:4" ht="60" customHeight="1" x14ac:dyDescent="0.2">
      <c r="A165" s="48"/>
      <c r="B165" s="48"/>
      <c r="C165" s="48"/>
      <c r="D165" s="48"/>
    </row>
    <row r="166" spans="1:4" ht="60" customHeight="1" x14ac:dyDescent="0.2">
      <c r="A166" s="48"/>
      <c r="B166" s="48"/>
      <c r="C166" s="48"/>
      <c r="D166" s="48"/>
    </row>
    <row r="167" spans="1:4" ht="60" customHeight="1" x14ac:dyDescent="0.2">
      <c r="A167" s="48"/>
      <c r="B167" s="48"/>
      <c r="C167" s="48"/>
      <c r="D167" s="48"/>
    </row>
    <row r="168" spans="1:4" ht="60" customHeight="1" x14ac:dyDescent="0.2">
      <c r="A168" s="48"/>
      <c r="B168" s="48"/>
      <c r="C168" s="48"/>
      <c r="D168" s="48"/>
    </row>
    <row r="169" spans="1:4" ht="60" customHeight="1" x14ac:dyDescent="0.2">
      <c r="A169" s="48"/>
      <c r="B169" s="48"/>
      <c r="C169" s="48"/>
      <c r="D169" s="48"/>
    </row>
    <row r="170" spans="1:4" ht="60" customHeight="1" x14ac:dyDescent="0.2">
      <c r="A170" s="48"/>
      <c r="B170" s="48"/>
      <c r="C170" s="48"/>
      <c r="D170" s="48"/>
    </row>
    <row r="171" spans="1:4" ht="60" customHeight="1" x14ac:dyDescent="0.2">
      <c r="A171" s="48"/>
      <c r="B171" s="48"/>
      <c r="C171" s="48"/>
      <c r="D171" s="48"/>
    </row>
    <row r="172" spans="1:4" ht="60" customHeight="1" x14ac:dyDescent="0.2">
      <c r="A172" s="48"/>
      <c r="B172" s="48"/>
      <c r="C172" s="48"/>
      <c r="D172" s="48"/>
    </row>
    <row r="173" spans="1:4" ht="60" customHeight="1" x14ac:dyDescent="0.2">
      <c r="A173" s="48"/>
      <c r="B173" s="48"/>
      <c r="C173" s="48"/>
      <c r="D173" s="48"/>
    </row>
    <row r="174" spans="1:4" ht="60" customHeight="1" x14ac:dyDescent="0.2">
      <c r="A174" s="48"/>
      <c r="B174" s="48"/>
      <c r="C174" s="48"/>
      <c r="D174" s="48"/>
    </row>
    <row r="175" spans="1:4" ht="60" customHeight="1" x14ac:dyDescent="0.2">
      <c r="A175" s="48"/>
      <c r="B175" s="48"/>
      <c r="C175" s="48"/>
      <c r="D175" s="48"/>
    </row>
    <row r="176" spans="1:4" ht="60" customHeight="1" x14ac:dyDescent="0.2">
      <c r="A176" s="48"/>
      <c r="B176" s="48"/>
      <c r="C176" s="48"/>
      <c r="D176" s="48"/>
    </row>
    <row r="177" spans="1:4" ht="60" customHeight="1" x14ac:dyDescent="0.2">
      <c r="A177" s="48"/>
      <c r="B177" s="48"/>
      <c r="C177" s="48"/>
      <c r="D177" s="48"/>
    </row>
    <row r="178" spans="1:4" ht="60" customHeight="1" x14ac:dyDescent="0.2">
      <c r="A178" s="48"/>
      <c r="B178" s="48"/>
      <c r="C178" s="48"/>
      <c r="D178" s="48"/>
    </row>
    <row r="179" spans="1:4" ht="60" customHeight="1" x14ac:dyDescent="0.2">
      <c r="A179" s="48"/>
      <c r="B179" s="48"/>
      <c r="C179" s="48"/>
      <c r="D179" s="48"/>
    </row>
    <row r="180" spans="1:4" ht="60" customHeight="1" x14ac:dyDescent="0.2">
      <c r="A180" s="48"/>
      <c r="B180" s="48"/>
      <c r="C180" s="48"/>
      <c r="D180" s="48"/>
    </row>
    <row r="181" spans="1:4" ht="60" customHeight="1" x14ac:dyDescent="0.2">
      <c r="A181" s="48"/>
      <c r="B181" s="48"/>
      <c r="C181" s="48"/>
      <c r="D181" s="48"/>
    </row>
    <row r="182" spans="1:4" ht="60" customHeight="1" x14ac:dyDescent="0.2">
      <c r="A182" s="48"/>
      <c r="B182" s="48"/>
      <c r="C182" s="48"/>
      <c r="D182" s="48"/>
    </row>
    <row r="183" spans="1:4" ht="60" customHeight="1" x14ac:dyDescent="0.2">
      <c r="A183" s="48"/>
      <c r="B183" s="48"/>
      <c r="C183" s="48"/>
      <c r="D183" s="48"/>
    </row>
    <row r="184" spans="1:4" ht="60" customHeight="1" x14ac:dyDescent="0.2">
      <c r="A184" s="48"/>
      <c r="B184" s="48"/>
      <c r="C184" s="48"/>
      <c r="D184" s="48"/>
    </row>
    <row r="185" spans="1:4" ht="60" customHeight="1" x14ac:dyDescent="0.2">
      <c r="A185" s="48"/>
      <c r="B185" s="48"/>
      <c r="C185" s="48"/>
      <c r="D185" s="48"/>
    </row>
    <row r="186" spans="1:4" ht="60" customHeight="1" x14ac:dyDescent="0.2">
      <c r="A186" s="48"/>
      <c r="B186" s="48"/>
      <c r="C186" s="48"/>
      <c r="D186" s="48"/>
    </row>
    <row r="187" spans="1:4" ht="60" customHeight="1" x14ac:dyDescent="0.2">
      <c r="A187" s="48"/>
      <c r="B187" s="48"/>
      <c r="C187" s="48"/>
      <c r="D187" s="48"/>
    </row>
    <row r="188" spans="1:4" ht="60" customHeight="1" x14ac:dyDescent="0.2">
      <c r="A188" s="48"/>
      <c r="B188" s="48"/>
      <c r="C188" s="48"/>
      <c r="D188" s="48"/>
    </row>
    <row r="189" spans="1:4" ht="60" customHeight="1" x14ac:dyDescent="0.2">
      <c r="A189" s="48"/>
      <c r="B189" s="48"/>
      <c r="C189" s="48"/>
      <c r="D189" s="48"/>
    </row>
    <row r="190" spans="1:4" ht="60" customHeight="1" x14ac:dyDescent="0.2">
      <c r="A190" s="48"/>
      <c r="B190" s="48"/>
      <c r="C190" s="48"/>
      <c r="D190" s="48"/>
    </row>
    <row r="191" spans="1:4" ht="60" customHeight="1" x14ac:dyDescent="0.2">
      <c r="A191" s="48"/>
      <c r="B191" s="48"/>
      <c r="C191" s="48"/>
      <c r="D191" s="48"/>
    </row>
    <row r="192" spans="1:4" ht="60" customHeight="1" x14ac:dyDescent="0.2">
      <c r="A192" s="48"/>
      <c r="B192" s="48"/>
      <c r="C192" s="48"/>
      <c r="D192" s="48"/>
    </row>
    <row r="193" spans="1:4" ht="60" customHeight="1" x14ac:dyDescent="0.2">
      <c r="A193" s="48"/>
      <c r="B193" s="48"/>
      <c r="C193" s="48"/>
      <c r="D193" s="48"/>
    </row>
    <row r="194" spans="1:4" ht="60" customHeight="1" x14ac:dyDescent="0.2">
      <c r="A194" s="48"/>
      <c r="B194" s="48"/>
      <c r="C194" s="48"/>
      <c r="D194" s="48"/>
    </row>
    <row r="195" spans="1:4" ht="60" customHeight="1" x14ac:dyDescent="0.2">
      <c r="A195" s="48"/>
      <c r="B195" s="48"/>
      <c r="C195" s="48"/>
      <c r="D195" s="48"/>
    </row>
    <row r="196" spans="1:4" ht="60" customHeight="1" x14ac:dyDescent="0.2">
      <c r="A196" s="48"/>
      <c r="B196" s="48"/>
      <c r="C196" s="48"/>
      <c r="D196" s="48"/>
    </row>
    <row r="197" spans="1:4" ht="60" customHeight="1" x14ac:dyDescent="0.2">
      <c r="A197" s="48"/>
      <c r="B197" s="48"/>
      <c r="C197" s="48"/>
      <c r="D197" s="48"/>
    </row>
    <row r="198" spans="1:4" ht="60" customHeight="1" x14ac:dyDescent="0.2">
      <c r="A198" s="48"/>
      <c r="B198" s="48"/>
      <c r="C198" s="48"/>
      <c r="D198" s="48"/>
    </row>
    <row r="199" spans="1:4" ht="60" customHeight="1" x14ac:dyDescent="0.2">
      <c r="A199" s="48"/>
      <c r="B199" s="48"/>
      <c r="C199" s="48"/>
      <c r="D199" s="48"/>
    </row>
    <row r="200" spans="1:4" ht="60" customHeight="1" x14ac:dyDescent="0.2">
      <c r="A200" s="48"/>
      <c r="B200" s="48"/>
      <c r="C200" s="48"/>
      <c r="D200" s="48"/>
    </row>
    <row r="201" spans="1:4" ht="60" customHeight="1" x14ac:dyDescent="0.2">
      <c r="A201" s="48"/>
      <c r="B201" s="48"/>
      <c r="C201" s="48"/>
      <c r="D201" s="48"/>
    </row>
    <row r="202" spans="1:4" ht="60" customHeight="1" x14ac:dyDescent="0.2">
      <c r="A202" s="48"/>
      <c r="B202" s="48"/>
      <c r="C202" s="48"/>
      <c r="D202" s="48"/>
    </row>
    <row r="203" spans="1:4" ht="60" customHeight="1" x14ac:dyDescent="0.2">
      <c r="A203" s="48"/>
      <c r="B203" s="48"/>
      <c r="C203" s="48"/>
      <c r="D203" s="48"/>
    </row>
    <row r="204" spans="1:4" ht="60" customHeight="1" x14ac:dyDescent="0.2">
      <c r="A204" s="48"/>
      <c r="B204" s="48"/>
      <c r="C204" s="48"/>
      <c r="D204" s="48"/>
    </row>
    <row r="205" spans="1:4" ht="60" customHeight="1" x14ac:dyDescent="0.2">
      <c r="A205" s="48"/>
      <c r="B205" s="48"/>
      <c r="C205" s="48"/>
      <c r="D205" s="48"/>
    </row>
    <row r="206" spans="1:4" ht="60" customHeight="1" x14ac:dyDescent="0.2">
      <c r="A206" s="48"/>
      <c r="B206" s="48"/>
      <c r="C206" s="48"/>
      <c r="D206" s="48"/>
    </row>
    <row r="207" spans="1:4" ht="60" customHeight="1" x14ac:dyDescent="0.2">
      <c r="A207" s="48"/>
      <c r="B207" s="48"/>
      <c r="C207" s="48"/>
      <c r="D207" s="48"/>
    </row>
    <row r="208" spans="1:4" ht="60" customHeight="1" x14ac:dyDescent="0.2">
      <c r="A208" s="48"/>
      <c r="B208" s="48"/>
      <c r="C208" s="48"/>
      <c r="D208" s="48"/>
    </row>
    <row r="209" spans="1:4" ht="60" customHeight="1" x14ac:dyDescent="0.2">
      <c r="A209" s="48"/>
      <c r="B209" s="48"/>
      <c r="C209" s="48"/>
      <c r="D209" s="48"/>
    </row>
    <row r="210" spans="1:4" ht="60" customHeight="1" x14ac:dyDescent="0.2">
      <c r="A210" s="48"/>
      <c r="B210" s="48"/>
      <c r="C210" s="48"/>
      <c r="D210" s="48"/>
    </row>
    <row r="211" spans="1:4" ht="60" customHeight="1" x14ac:dyDescent="0.2">
      <c r="A211" s="48"/>
      <c r="B211" s="48"/>
      <c r="C211" s="48"/>
      <c r="D211" s="48"/>
    </row>
    <row r="212" spans="1:4" ht="60" customHeight="1" x14ac:dyDescent="0.2">
      <c r="A212" s="48"/>
      <c r="B212" s="48"/>
      <c r="C212" s="48"/>
      <c r="D212" s="48"/>
    </row>
    <row r="213" spans="1:4" ht="60" customHeight="1" x14ac:dyDescent="0.2">
      <c r="A213" s="48"/>
      <c r="B213" s="48"/>
      <c r="C213" s="48"/>
      <c r="D213" s="48"/>
    </row>
    <row r="214" spans="1:4" ht="60" customHeight="1" x14ac:dyDescent="0.2">
      <c r="A214" s="48"/>
      <c r="B214" s="48"/>
      <c r="C214" s="48"/>
      <c r="D214" s="48"/>
    </row>
    <row r="215" spans="1:4" ht="60" customHeight="1" x14ac:dyDescent="0.2">
      <c r="A215" s="48"/>
      <c r="B215" s="48"/>
      <c r="C215" s="48"/>
      <c r="D215" s="48"/>
    </row>
    <row r="216" spans="1:4" ht="60" customHeight="1" x14ac:dyDescent="0.2">
      <c r="A216" s="48"/>
      <c r="B216" s="48"/>
      <c r="C216" s="48"/>
      <c r="D216" s="48"/>
    </row>
    <row r="217" spans="1:4" ht="60" customHeight="1" x14ac:dyDescent="0.2">
      <c r="A217" s="48"/>
      <c r="B217" s="48"/>
      <c r="C217" s="48"/>
      <c r="D217" s="48"/>
    </row>
    <row r="218" spans="1:4" ht="60" customHeight="1" x14ac:dyDescent="0.2">
      <c r="A218" s="48"/>
      <c r="B218" s="48"/>
      <c r="C218" s="48"/>
      <c r="D218" s="48"/>
    </row>
    <row r="219" spans="1:4" ht="60" customHeight="1" x14ac:dyDescent="0.2">
      <c r="A219" s="48"/>
      <c r="B219" s="48"/>
      <c r="C219" s="48"/>
      <c r="D219" s="48"/>
    </row>
    <row r="220" spans="1:4" ht="60" customHeight="1" x14ac:dyDescent="0.2">
      <c r="A220" s="48"/>
      <c r="B220" s="48"/>
      <c r="C220" s="48"/>
      <c r="D220" s="48"/>
    </row>
    <row r="221" spans="1:4" ht="60" customHeight="1" x14ac:dyDescent="0.2">
      <c r="A221" s="48"/>
      <c r="B221" s="48"/>
      <c r="C221" s="48"/>
      <c r="D221" s="48"/>
    </row>
    <row r="222" spans="1:4" ht="60" customHeight="1" x14ac:dyDescent="0.2">
      <c r="A222" s="48"/>
      <c r="B222" s="48"/>
      <c r="C222" s="48"/>
      <c r="D222" s="48"/>
    </row>
    <row r="223" spans="1:4" ht="60" customHeight="1" x14ac:dyDescent="0.2">
      <c r="A223" s="48"/>
      <c r="B223" s="48"/>
      <c r="C223" s="48"/>
      <c r="D223" s="48"/>
    </row>
    <row r="224" spans="1:4" ht="60" customHeight="1" x14ac:dyDescent="0.2">
      <c r="A224" s="48"/>
      <c r="B224" s="48"/>
      <c r="C224" s="48"/>
      <c r="D224" s="48"/>
    </row>
    <row r="225" spans="1:4" ht="60" customHeight="1" x14ac:dyDescent="0.2">
      <c r="A225" s="48"/>
      <c r="B225" s="48"/>
      <c r="C225" s="48"/>
      <c r="D225" s="48"/>
    </row>
    <row r="226" spans="1:4" ht="60" customHeight="1" x14ac:dyDescent="0.2">
      <c r="A226" s="48"/>
      <c r="B226" s="48"/>
      <c r="C226" s="48"/>
      <c r="D226" s="48"/>
    </row>
    <row r="227" spans="1:4" ht="60" customHeight="1" x14ac:dyDescent="0.2">
      <c r="A227" s="48"/>
      <c r="B227" s="48"/>
      <c r="C227" s="48"/>
      <c r="D227" s="48"/>
    </row>
    <row r="228" spans="1:4" ht="60" customHeight="1" x14ac:dyDescent="0.2">
      <c r="A228" s="48"/>
      <c r="B228" s="48"/>
      <c r="C228" s="48"/>
      <c r="D228" s="48"/>
    </row>
    <row r="229" spans="1:4" ht="60" customHeight="1" x14ac:dyDescent="0.2">
      <c r="A229" s="48"/>
      <c r="B229" s="48"/>
      <c r="C229" s="48"/>
      <c r="D229" s="48"/>
    </row>
    <row r="230" spans="1:4" ht="60" customHeight="1" x14ac:dyDescent="0.2">
      <c r="A230" s="48"/>
      <c r="B230" s="48"/>
      <c r="C230" s="48"/>
      <c r="D230" s="48"/>
    </row>
    <row r="231" spans="1:4" ht="60" customHeight="1" x14ac:dyDescent="0.2">
      <c r="A231" s="48"/>
      <c r="B231" s="48"/>
      <c r="C231" s="48"/>
      <c r="D231" s="48"/>
    </row>
    <row r="232" spans="1:4" ht="60" customHeight="1" x14ac:dyDescent="0.2">
      <c r="A232" s="48"/>
      <c r="B232" s="48"/>
      <c r="C232" s="48"/>
      <c r="D232" s="48"/>
    </row>
    <row r="233" spans="1:4" ht="60" customHeight="1" x14ac:dyDescent="0.2">
      <c r="A233" s="48"/>
      <c r="B233" s="48"/>
      <c r="C233" s="48"/>
      <c r="D233" s="48"/>
    </row>
    <row r="234" spans="1:4" ht="60" customHeight="1" x14ac:dyDescent="0.2">
      <c r="A234" s="48"/>
      <c r="B234" s="48"/>
      <c r="C234" s="48"/>
      <c r="D234" s="48"/>
    </row>
    <row r="235" spans="1:4" ht="60" customHeight="1" x14ac:dyDescent="0.2">
      <c r="A235" s="48"/>
      <c r="B235" s="48"/>
      <c r="C235" s="48"/>
      <c r="D235" s="48"/>
    </row>
    <row r="236" spans="1:4" ht="60" customHeight="1" x14ac:dyDescent="0.2">
      <c r="A236" s="48"/>
      <c r="B236" s="48"/>
      <c r="C236" s="48"/>
      <c r="D236" s="48"/>
    </row>
    <row r="237" spans="1:4" ht="60" customHeight="1" x14ac:dyDescent="0.2">
      <c r="A237" s="48"/>
      <c r="B237" s="48"/>
      <c r="C237" s="48"/>
      <c r="D237" s="48"/>
    </row>
    <row r="238" spans="1:4" ht="60" customHeight="1" x14ac:dyDescent="0.2">
      <c r="A238" s="48"/>
      <c r="B238" s="48"/>
      <c r="C238" s="48"/>
      <c r="D238" s="48"/>
    </row>
    <row r="239" spans="1:4" ht="60" customHeight="1" x14ac:dyDescent="0.2">
      <c r="A239" s="48"/>
      <c r="B239" s="48"/>
      <c r="C239" s="48"/>
      <c r="D239" s="48"/>
    </row>
    <row r="240" spans="1:4" ht="60" customHeight="1" x14ac:dyDescent="0.2">
      <c r="A240" s="48"/>
      <c r="B240" s="48"/>
      <c r="C240" s="48"/>
      <c r="D240" s="48"/>
    </row>
    <row r="241" spans="1:4" ht="60" customHeight="1" x14ac:dyDescent="0.2">
      <c r="A241" s="48"/>
      <c r="B241" s="48"/>
      <c r="C241" s="48"/>
      <c r="D241" s="48"/>
    </row>
    <row r="242" spans="1:4" ht="60" customHeight="1" x14ac:dyDescent="0.2">
      <c r="A242" s="48"/>
      <c r="B242" s="48"/>
      <c r="C242" s="48"/>
      <c r="D242" s="48"/>
    </row>
    <row r="243" spans="1:4" ht="60" customHeight="1" x14ac:dyDescent="0.2">
      <c r="A243" s="48"/>
      <c r="B243" s="48"/>
      <c r="C243" s="48"/>
      <c r="D243" s="48"/>
    </row>
    <row r="244" spans="1:4" ht="60" customHeight="1" x14ac:dyDescent="0.2">
      <c r="A244" s="48"/>
      <c r="B244" s="48"/>
      <c r="C244" s="48"/>
      <c r="D244" s="48"/>
    </row>
    <row r="245" spans="1:4" ht="60" customHeight="1" x14ac:dyDescent="0.2">
      <c r="A245" s="48"/>
      <c r="B245" s="48"/>
      <c r="C245" s="48"/>
      <c r="D245" s="48"/>
    </row>
    <row r="246" spans="1:4" ht="60" customHeight="1" x14ac:dyDescent="0.2">
      <c r="A246" s="48"/>
      <c r="B246" s="48"/>
      <c r="C246" s="48"/>
      <c r="D246" s="48"/>
    </row>
    <row r="247" spans="1:4" ht="60" customHeight="1" x14ac:dyDescent="0.2">
      <c r="A247" s="48"/>
      <c r="B247" s="48"/>
      <c r="C247" s="48"/>
      <c r="D247" s="48"/>
    </row>
    <row r="248" spans="1:4" ht="60" customHeight="1" x14ac:dyDescent="0.2">
      <c r="A248" s="48"/>
      <c r="B248" s="48"/>
      <c r="C248" s="48"/>
      <c r="D248" s="48"/>
    </row>
    <row r="249" spans="1:4" ht="60" customHeight="1" x14ac:dyDescent="0.2">
      <c r="A249" s="48"/>
      <c r="B249" s="48"/>
      <c r="C249" s="48"/>
      <c r="D249" s="48"/>
    </row>
    <row r="250" spans="1:4" ht="60" customHeight="1" x14ac:dyDescent="0.2">
      <c r="A250" s="48"/>
      <c r="B250" s="48"/>
      <c r="C250" s="48"/>
      <c r="D250" s="48"/>
    </row>
    <row r="251" spans="1:4" ht="60" customHeight="1" x14ac:dyDescent="0.2">
      <c r="A251" s="48"/>
      <c r="B251" s="48"/>
      <c r="C251" s="48"/>
      <c r="D251" s="48"/>
    </row>
    <row r="252" spans="1:4" ht="60" customHeight="1" x14ac:dyDescent="0.2">
      <c r="A252" s="48"/>
      <c r="B252" s="48"/>
      <c r="C252" s="48"/>
      <c r="D252" s="48"/>
    </row>
    <row r="253" spans="1:4" ht="60" customHeight="1" x14ac:dyDescent="0.2">
      <c r="A253" s="48"/>
      <c r="B253" s="48"/>
      <c r="C253" s="48"/>
      <c r="D253" s="48"/>
    </row>
    <row r="254" spans="1:4" ht="60" customHeight="1" x14ac:dyDescent="0.2">
      <c r="A254" s="48"/>
      <c r="B254" s="48"/>
      <c r="C254" s="48"/>
      <c r="D254" s="48"/>
    </row>
    <row r="255" spans="1:4" ht="60" customHeight="1" x14ac:dyDescent="0.2">
      <c r="A255" s="48"/>
      <c r="B255" s="48"/>
      <c r="C255" s="48"/>
      <c r="D255" s="48"/>
    </row>
    <row r="256" spans="1:4" ht="60" customHeight="1" x14ac:dyDescent="0.2">
      <c r="A256" s="48"/>
      <c r="B256" s="48"/>
      <c r="C256" s="48"/>
      <c r="D256" s="48"/>
    </row>
    <row r="257" spans="1:4" ht="60" customHeight="1" x14ac:dyDescent="0.2">
      <c r="A257" s="48"/>
      <c r="B257" s="48"/>
      <c r="C257" s="48"/>
      <c r="D257" s="48"/>
    </row>
    <row r="258" spans="1:4" ht="60" customHeight="1" x14ac:dyDescent="0.2">
      <c r="A258" s="48"/>
      <c r="B258" s="48"/>
      <c r="C258" s="48"/>
      <c r="D258" s="48"/>
    </row>
    <row r="259" spans="1:4" ht="60" customHeight="1" x14ac:dyDescent="0.2">
      <c r="A259" s="48"/>
      <c r="B259" s="48"/>
      <c r="C259" s="48"/>
      <c r="D259" s="48"/>
    </row>
    <row r="260" spans="1:4" ht="60" customHeight="1" x14ac:dyDescent="0.2">
      <c r="A260" s="48"/>
      <c r="B260" s="48"/>
      <c r="C260" s="48"/>
      <c r="D260" s="48"/>
    </row>
    <row r="261" spans="1:4" ht="60" customHeight="1" x14ac:dyDescent="0.2">
      <c r="A261" s="48"/>
      <c r="B261" s="48"/>
      <c r="C261" s="48"/>
      <c r="D261" s="48"/>
    </row>
    <row r="262" spans="1:4" ht="60" customHeight="1" x14ac:dyDescent="0.2">
      <c r="A262" s="48"/>
      <c r="B262" s="48"/>
      <c r="C262" s="48"/>
      <c r="D262" s="48"/>
    </row>
    <row r="263" spans="1:4" ht="60" customHeight="1" x14ac:dyDescent="0.2">
      <c r="A263" s="48"/>
      <c r="B263" s="48"/>
      <c r="C263" s="48"/>
      <c r="D263" s="48"/>
    </row>
    <row r="264" spans="1:4" ht="60" customHeight="1" x14ac:dyDescent="0.2">
      <c r="A264" s="48"/>
      <c r="B264" s="48"/>
      <c r="C264" s="48"/>
      <c r="D264" s="48"/>
    </row>
    <row r="265" spans="1:4" ht="60" customHeight="1" x14ac:dyDescent="0.2">
      <c r="A265" s="48"/>
      <c r="B265" s="48"/>
      <c r="C265" s="48"/>
      <c r="D265" s="48"/>
    </row>
    <row r="266" spans="1:4" ht="60" customHeight="1" x14ac:dyDescent="0.2">
      <c r="A266" s="48"/>
      <c r="B266" s="48"/>
      <c r="C266" s="48"/>
      <c r="D266" s="48"/>
    </row>
    <row r="267" spans="1:4" ht="60" customHeight="1" x14ac:dyDescent="0.2">
      <c r="A267" s="48"/>
      <c r="B267" s="48"/>
      <c r="C267" s="48"/>
      <c r="D267" s="48"/>
    </row>
    <row r="268" spans="1:4" ht="60" customHeight="1" x14ac:dyDescent="0.2">
      <c r="A268" s="48"/>
      <c r="B268" s="48"/>
      <c r="C268" s="48"/>
      <c r="D268" s="48"/>
    </row>
    <row r="269" spans="1:4" ht="60" customHeight="1" x14ac:dyDescent="0.2">
      <c r="A269" s="48"/>
      <c r="B269" s="48"/>
      <c r="C269" s="48"/>
      <c r="D269" s="48"/>
    </row>
    <row r="270" spans="1:4" ht="60" customHeight="1" x14ac:dyDescent="0.2">
      <c r="A270" s="48"/>
      <c r="B270" s="48"/>
      <c r="C270" s="48"/>
      <c r="D270" s="48"/>
    </row>
    <row r="271" spans="1:4" ht="60" customHeight="1" x14ac:dyDescent="0.2">
      <c r="A271" s="48"/>
      <c r="B271" s="48"/>
      <c r="C271" s="48"/>
      <c r="D271" s="48"/>
    </row>
    <row r="272" spans="1:4" ht="60" customHeight="1" x14ac:dyDescent="0.2">
      <c r="A272" s="48"/>
      <c r="B272" s="48"/>
      <c r="C272" s="48"/>
      <c r="D272" s="48"/>
    </row>
    <row r="273" spans="1:4" ht="60" customHeight="1" x14ac:dyDescent="0.2">
      <c r="A273" s="48"/>
      <c r="B273" s="48"/>
      <c r="C273" s="48"/>
      <c r="D273" s="48"/>
    </row>
    <row r="274" spans="1:4" ht="60" customHeight="1" x14ac:dyDescent="0.2">
      <c r="A274" s="48"/>
      <c r="B274" s="48"/>
      <c r="C274" s="48"/>
      <c r="D274" s="48"/>
    </row>
    <row r="275" spans="1:4" ht="60" customHeight="1" x14ac:dyDescent="0.2">
      <c r="A275" s="48"/>
      <c r="B275" s="48"/>
      <c r="C275" s="48"/>
      <c r="D275" s="48"/>
    </row>
    <row r="276" spans="1:4" ht="60" customHeight="1" x14ac:dyDescent="0.2">
      <c r="A276" s="48"/>
      <c r="B276" s="48"/>
      <c r="C276" s="48"/>
      <c r="D276" s="48"/>
    </row>
    <row r="277" spans="1:4" ht="60" customHeight="1" x14ac:dyDescent="0.2">
      <c r="A277" s="48"/>
      <c r="B277" s="48"/>
      <c r="C277" s="48"/>
      <c r="D277" s="48"/>
    </row>
    <row r="278" spans="1:4" ht="60" customHeight="1" x14ac:dyDescent="0.2">
      <c r="A278" s="48"/>
      <c r="B278" s="48"/>
      <c r="C278" s="48"/>
      <c r="D278" s="48"/>
    </row>
    <row r="279" spans="1:4" ht="60" customHeight="1" x14ac:dyDescent="0.2">
      <c r="A279" s="48"/>
      <c r="B279" s="48"/>
      <c r="C279" s="48"/>
      <c r="D279" s="48"/>
    </row>
    <row r="280" spans="1:4" ht="60" customHeight="1" x14ac:dyDescent="0.2">
      <c r="A280" s="48"/>
      <c r="B280" s="48"/>
      <c r="C280" s="48"/>
      <c r="D280" s="48"/>
    </row>
    <row r="281" spans="1:4" ht="60" customHeight="1" x14ac:dyDescent="0.2">
      <c r="A281" s="48"/>
      <c r="B281" s="48"/>
      <c r="C281" s="48"/>
      <c r="D281" s="48"/>
    </row>
    <row r="282" spans="1:4" ht="60" customHeight="1" x14ac:dyDescent="0.2">
      <c r="A282" s="48"/>
      <c r="B282" s="48"/>
      <c r="C282" s="48"/>
      <c r="D282" s="48"/>
    </row>
    <row r="283" spans="1:4" ht="60" customHeight="1" x14ac:dyDescent="0.2">
      <c r="A283" s="48"/>
      <c r="B283" s="48"/>
      <c r="C283" s="48"/>
      <c r="D283" s="48"/>
    </row>
    <row r="284" spans="1:4" ht="60" customHeight="1" x14ac:dyDescent="0.2">
      <c r="A284" s="48"/>
      <c r="B284" s="48"/>
      <c r="C284" s="48"/>
      <c r="D284" s="48"/>
    </row>
    <row r="285" spans="1:4" ht="60" customHeight="1" x14ac:dyDescent="0.2">
      <c r="A285" s="48"/>
      <c r="B285" s="48"/>
      <c r="C285" s="48"/>
      <c r="D285" s="48"/>
    </row>
    <row r="286" spans="1:4" ht="60" customHeight="1" x14ac:dyDescent="0.2">
      <c r="A286" s="48"/>
      <c r="B286" s="48"/>
      <c r="C286" s="48"/>
      <c r="D286" s="48"/>
    </row>
    <row r="287" spans="1:4" ht="60" customHeight="1" x14ac:dyDescent="0.2">
      <c r="A287" s="48"/>
      <c r="B287" s="48"/>
      <c r="C287" s="48"/>
      <c r="D287" s="48"/>
    </row>
    <row r="288" spans="1:4" ht="60" customHeight="1" x14ac:dyDescent="0.2">
      <c r="A288" s="48"/>
      <c r="B288" s="48"/>
      <c r="C288" s="48"/>
      <c r="D288" s="48"/>
    </row>
    <row r="289" spans="1:4" ht="60" customHeight="1" x14ac:dyDescent="0.2">
      <c r="A289" s="48"/>
      <c r="B289" s="48"/>
      <c r="C289" s="48"/>
      <c r="D289" s="48"/>
    </row>
    <row r="290" spans="1:4" ht="60" customHeight="1" x14ac:dyDescent="0.2">
      <c r="A290" s="48"/>
      <c r="B290" s="48"/>
      <c r="C290" s="48"/>
      <c r="D290" s="48"/>
    </row>
    <row r="291" spans="1:4" ht="60" customHeight="1" x14ac:dyDescent="0.2">
      <c r="A291" s="48"/>
      <c r="B291" s="48"/>
      <c r="C291" s="48"/>
      <c r="D291" s="48"/>
    </row>
    <row r="292" spans="1:4" ht="60" customHeight="1" x14ac:dyDescent="0.2">
      <c r="A292" s="48"/>
      <c r="B292" s="48"/>
      <c r="C292" s="48"/>
      <c r="D292" s="48"/>
    </row>
    <row r="293" spans="1:4" ht="60" customHeight="1" x14ac:dyDescent="0.2">
      <c r="A293" s="48"/>
      <c r="B293" s="48"/>
      <c r="C293" s="48"/>
      <c r="D293" s="48"/>
    </row>
    <row r="294" spans="1:4" ht="60" customHeight="1" x14ac:dyDescent="0.2">
      <c r="A294" s="48"/>
      <c r="B294" s="48"/>
      <c r="C294" s="48"/>
      <c r="D294" s="48"/>
    </row>
    <row r="295" spans="1:4" ht="60" customHeight="1" x14ac:dyDescent="0.2">
      <c r="A295" s="48"/>
      <c r="B295" s="48"/>
      <c r="C295" s="48"/>
      <c r="D295" s="48"/>
    </row>
    <row r="296" spans="1:4" ht="60" customHeight="1" x14ac:dyDescent="0.2">
      <c r="A296" s="48"/>
      <c r="B296" s="48"/>
      <c r="C296" s="48"/>
      <c r="D296" s="48"/>
    </row>
    <row r="297" spans="1:4" ht="60" customHeight="1" x14ac:dyDescent="0.2">
      <c r="A297" s="48"/>
      <c r="B297" s="48"/>
      <c r="C297" s="48"/>
      <c r="D297" s="48"/>
    </row>
    <row r="298" spans="1:4" ht="60" customHeight="1" x14ac:dyDescent="0.2">
      <c r="A298" s="48"/>
      <c r="B298" s="48"/>
      <c r="C298" s="48"/>
      <c r="D298" s="48"/>
    </row>
    <row r="299" spans="1:4" ht="60" customHeight="1" x14ac:dyDescent="0.2">
      <c r="A299" s="48"/>
      <c r="B299" s="48"/>
      <c r="C299" s="48"/>
      <c r="D299" s="48"/>
    </row>
    <row r="300" spans="1:4" ht="60" customHeight="1" x14ac:dyDescent="0.2">
      <c r="A300" s="48"/>
      <c r="B300" s="48"/>
      <c r="C300" s="48"/>
      <c r="D300" s="48"/>
    </row>
    <row r="301" spans="1:4" ht="60" customHeight="1" x14ac:dyDescent="0.2">
      <c r="A301" s="48"/>
      <c r="B301" s="48"/>
      <c r="C301" s="48"/>
      <c r="D301" s="48"/>
    </row>
    <row r="302" spans="1:4" ht="60" customHeight="1" x14ac:dyDescent="0.2">
      <c r="A302" s="48"/>
      <c r="B302" s="48"/>
      <c r="C302" s="48"/>
      <c r="D302" s="48"/>
    </row>
    <row r="303" spans="1:4" ht="60" customHeight="1" x14ac:dyDescent="0.2">
      <c r="A303" s="48"/>
      <c r="B303" s="48"/>
      <c r="C303" s="48"/>
      <c r="D303" s="48"/>
    </row>
    <row r="304" spans="1:4" ht="60" customHeight="1" x14ac:dyDescent="0.2">
      <c r="A304" s="48"/>
      <c r="B304" s="48"/>
      <c r="C304" s="48"/>
      <c r="D304" s="48"/>
    </row>
    <row r="305" spans="1:4" ht="60" customHeight="1" x14ac:dyDescent="0.2">
      <c r="A305" s="48"/>
      <c r="B305" s="48"/>
      <c r="C305" s="48"/>
      <c r="D305" s="48"/>
    </row>
    <row r="306" spans="1:4" ht="60" customHeight="1" x14ac:dyDescent="0.2">
      <c r="A306" s="48"/>
      <c r="B306" s="48"/>
      <c r="C306" s="48"/>
      <c r="D306" s="48"/>
    </row>
    <row r="307" spans="1:4" ht="60" customHeight="1" x14ac:dyDescent="0.2">
      <c r="A307" s="48"/>
      <c r="B307" s="48"/>
      <c r="C307" s="48"/>
      <c r="D307" s="48"/>
    </row>
    <row r="308" spans="1:4" ht="60" customHeight="1" x14ac:dyDescent="0.2">
      <c r="A308" s="48"/>
      <c r="B308" s="48"/>
      <c r="C308" s="48"/>
      <c r="D308" s="48"/>
    </row>
    <row r="309" spans="1:4" ht="60" customHeight="1" x14ac:dyDescent="0.2">
      <c r="A309" s="48"/>
      <c r="B309" s="48"/>
      <c r="C309" s="48"/>
      <c r="D309" s="48"/>
    </row>
    <row r="310" spans="1:4" ht="60" customHeight="1" x14ac:dyDescent="0.2">
      <c r="A310" s="48"/>
      <c r="B310" s="48"/>
      <c r="C310" s="48"/>
      <c r="D310" s="48"/>
    </row>
    <row r="311" spans="1:4" ht="60" customHeight="1" x14ac:dyDescent="0.2">
      <c r="A311" s="48"/>
      <c r="B311" s="48"/>
      <c r="C311" s="48"/>
      <c r="D311" s="48"/>
    </row>
    <row r="312" spans="1:4" ht="60" customHeight="1" x14ac:dyDescent="0.2">
      <c r="A312" s="48"/>
      <c r="B312" s="48"/>
      <c r="C312" s="48"/>
      <c r="D312" s="48"/>
    </row>
    <row r="313" spans="1:4" ht="60" customHeight="1" x14ac:dyDescent="0.2">
      <c r="A313" s="48"/>
      <c r="B313" s="48"/>
      <c r="C313" s="48"/>
      <c r="D313" s="48"/>
    </row>
    <row r="314" spans="1:4" ht="60" customHeight="1" x14ac:dyDescent="0.2">
      <c r="A314" s="48"/>
      <c r="B314" s="48"/>
      <c r="C314" s="48"/>
      <c r="D314" s="48"/>
    </row>
    <row r="315" spans="1:4" ht="60" customHeight="1" x14ac:dyDescent="0.2">
      <c r="A315" s="48"/>
      <c r="B315" s="48"/>
      <c r="C315" s="48"/>
      <c r="D315" s="48"/>
    </row>
    <row r="316" spans="1:4" ht="60" customHeight="1" x14ac:dyDescent="0.2">
      <c r="A316" s="48"/>
      <c r="B316" s="48"/>
      <c r="C316" s="48"/>
      <c r="D316" s="48"/>
    </row>
    <row r="317" spans="1:4" ht="60" customHeight="1" x14ac:dyDescent="0.2">
      <c r="A317" s="48"/>
      <c r="B317" s="48"/>
      <c r="C317" s="48"/>
      <c r="D317" s="48"/>
    </row>
    <row r="318" spans="1:4" ht="60" customHeight="1" x14ac:dyDescent="0.2">
      <c r="A318" s="48"/>
      <c r="B318" s="48"/>
      <c r="C318" s="48"/>
      <c r="D318" s="48"/>
    </row>
    <row r="319" spans="1:4" ht="60" customHeight="1" x14ac:dyDescent="0.2">
      <c r="A319" s="48"/>
      <c r="B319" s="48"/>
      <c r="C319" s="48"/>
      <c r="D319" s="48"/>
    </row>
    <row r="320" spans="1:4" ht="60" customHeight="1" x14ac:dyDescent="0.2">
      <c r="A320" s="48"/>
      <c r="B320" s="48"/>
      <c r="C320" s="48"/>
      <c r="D320" s="48"/>
    </row>
    <row r="321" spans="1:4" ht="60" customHeight="1" x14ac:dyDescent="0.2">
      <c r="A321" s="48"/>
      <c r="B321" s="48"/>
      <c r="C321" s="48"/>
      <c r="D321" s="48"/>
    </row>
    <row r="322" spans="1:4" ht="60" customHeight="1" x14ac:dyDescent="0.2">
      <c r="A322" s="48"/>
      <c r="B322" s="48"/>
      <c r="C322" s="48"/>
      <c r="D322" s="48"/>
    </row>
    <row r="323" spans="1:4" ht="60" customHeight="1" x14ac:dyDescent="0.2">
      <c r="A323" s="48"/>
      <c r="B323" s="48"/>
      <c r="C323" s="48"/>
      <c r="D323" s="48"/>
    </row>
    <row r="324" spans="1:4" ht="60" customHeight="1" x14ac:dyDescent="0.2">
      <c r="A324" s="48"/>
      <c r="B324" s="48"/>
      <c r="C324" s="48"/>
      <c r="D324" s="48"/>
    </row>
    <row r="325" spans="1:4" ht="60" customHeight="1" x14ac:dyDescent="0.2">
      <c r="A325" s="48"/>
      <c r="B325" s="48"/>
      <c r="C325" s="48"/>
      <c r="D325" s="48"/>
    </row>
    <row r="326" spans="1:4" ht="60" customHeight="1" x14ac:dyDescent="0.2">
      <c r="A326" s="48"/>
      <c r="B326" s="48"/>
      <c r="C326" s="48"/>
      <c r="D326" s="48"/>
    </row>
    <row r="327" spans="1:4" ht="60" customHeight="1" x14ac:dyDescent="0.2">
      <c r="A327" s="48"/>
      <c r="B327" s="48"/>
      <c r="C327" s="48"/>
      <c r="D327" s="48"/>
    </row>
    <row r="328" spans="1:4" ht="60" customHeight="1" x14ac:dyDescent="0.2">
      <c r="A328" s="48"/>
      <c r="B328" s="48"/>
      <c r="C328" s="48"/>
      <c r="D328" s="48"/>
    </row>
    <row r="329" spans="1:4" ht="60" customHeight="1" x14ac:dyDescent="0.2">
      <c r="A329" s="48"/>
      <c r="B329" s="48"/>
      <c r="C329" s="48"/>
      <c r="D329" s="48"/>
    </row>
    <row r="330" spans="1:4" ht="60" customHeight="1" x14ac:dyDescent="0.2">
      <c r="A330" s="48"/>
      <c r="B330" s="48"/>
      <c r="C330" s="48"/>
      <c r="D330" s="48"/>
    </row>
    <row r="331" spans="1:4" ht="60" customHeight="1" x14ac:dyDescent="0.2">
      <c r="A331" s="48"/>
      <c r="B331" s="48"/>
      <c r="C331" s="48"/>
      <c r="D331" s="48"/>
    </row>
    <row r="332" spans="1:4" ht="60" customHeight="1" x14ac:dyDescent="0.2">
      <c r="A332" s="48"/>
      <c r="B332" s="48"/>
      <c r="C332" s="48"/>
      <c r="D332" s="48"/>
    </row>
    <row r="333" spans="1:4" ht="60" customHeight="1" x14ac:dyDescent="0.2">
      <c r="A333" s="48"/>
      <c r="B333" s="48"/>
      <c r="C333" s="48"/>
      <c r="D333" s="48"/>
    </row>
    <row r="334" spans="1:4" ht="60" customHeight="1" x14ac:dyDescent="0.2">
      <c r="A334" s="48"/>
      <c r="B334" s="48"/>
      <c r="C334" s="48"/>
      <c r="D334" s="48"/>
    </row>
    <row r="335" spans="1:4" ht="60" customHeight="1" x14ac:dyDescent="0.2">
      <c r="A335" s="48"/>
      <c r="B335" s="48"/>
      <c r="C335" s="48"/>
      <c r="D335" s="48"/>
    </row>
    <row r="336" spans="1:4" ht="60" customHeight="1" x14ac:dyDescent="0.2">
      <c r="A336" s="48"/>
      <c r="B336" s="48"/>
      <c r="C336" s="48"/>
      <c r="D336" s="48"/>
    </row>
    <row r="337" spans="1:4" ht="60" customHeight="1" x14ac:dyDescent="0.2">
      <c r="A337" s="48"/>
      <c r="B337" s="48"/>
      <c r="C337" s="48"/>
      <c r="D337" s="48"/>
    </row>
    <row r="338" spans="1:4" ht="60" customHeight="1" x14ac:dyDescent="0.2">
      <c r="A338" s="48"/>
      <c r="B338" s="48"/>
      <c r="C338" s="48"/>
      <c r="D338" s="48"/>
    </row>
    <row r="339" spans="1:4" ht="60" customHeight="1" x14ac:dyDescent="0.2">
      <c r="A339" s="48"/>
      <c r="B339" s="48"/>
      <c r="C339" s="48"/>
      <c r="D339" s="48"/>
    </row>
    <row r="340" spans="1:4" ht="60" customHeight="1" x14ac:dyDescent="0.2">
      <c r="A340" s="48"/>
      <c r="B340" s="48"/>
      <c r="C340" s="48"/>
      <c r="D340" s="48"/>
    </row>
    <row r="341" spans="1:4" ht="60" customHeight="1" x14ac:dyDescent="0.2">
      <c r="A341" s="48"/>
      <c r="B341" s="48"/>
      <c r="C341" s="48"/>
      <c r="D341" s="48"/>
    </row>
    <row r="342" spans="1:4" ht="60" customHeight="1" x14ac:dyDescent="0.2">
      <c r="A342" s="48"/>
      <c r="B342" s="48"/>
      <c r="C342" s="48"/>
      <c r="D342" s="48"/>
    </row>
    <row r="343" spans="1:4" ht="60" customHeight="1" x14ac:dyDescent="0.2">
      <c r="A343" s="48"/>
      <c r="B343" s="48"/>
      <c r="C343" s="48"/>
      <c r="D343" s="48"/>
    </row>
    <row r="344" spans="1:4" ht="60" customHeight="1" x14ac:dyDescent="0.2">
      <c r="A344" s="48"/>
      <c r="B344" s="48"/>
      <c r="C344" s="48"/>
      <c r="D344" s="48"/>
    </row>
    <row r="345" spans="1:4" ht="60" customHeight="1" x14ac:dyDescent="0.2">
      <c r="A345" s="48"/>
      <c r="B345" s="48"/>
      <c r="C345" s="48"/>
      <c r="D345" s="48"/>
    </row>
    <row r="346" spans="1:4" ht="60" customHeight="1" x14ac:dyDescent="0.2">
      <c r="A346" s="48"/>
      <c r="B346" s="48"/>
      <c r="C346" s="48"/>
      <c r="D346" s="48"/>
    </row>
    <row r="347" spans="1:4" ht="60" customHeight="1" x14ac:dyDescent="0.2">
      <c r="A347" s="48"/>
      <c r="B347" s="48"/>
      <c r="C347" s="48"/>
      <c r="D347" s="48"/>
    </row>
    <row r="348" spans="1:4" ht="60" customHeight="1" x14ac:dyDescent="0.2">
      <c r="A348" s="48"/>
      <c r="B348" s="48"/>
      <c r="C348" s="48"/>
      <c r="D348" s="48"/>
    </row>
    <row r="349" spans="1:4" ht="60" customHeight="1" x14ac:dyDescent="0.2">
      <c r="A349" s="48"/>
      <c r="B349" s="48"/>
      <c r="C349" s="48"/>
      <c r="D349" s="48"/>
    </row>
    <row r="350" spans="1:4" ht="60" customHeight="1" x14ac:dyDescent="0.2">
      <c r="A350" s="48"/>
      <c r="B350" s="48"/>
      <c r="C350" s="48"/>
      <c r="D350" s="48"/>
    </row>
    <row r="351" spans="1:4" ht="60" customHeight="1" x14ac:dyDescent="0.2">
      <c r="A351" s="48"/>
      <c r="B351" s="48"/>
      <c r="C351" s="48"/>
      <c r="D351" s="48"/>
    </row>
    <row r="352" spans="1:4" ht="60" customHeight="1" x14ac:dyDescent="0.2">
      <c r="A352" s="48"/>
      <c r="B352" s="48"/>
      <c r="C352" s="48"/>
      <c r="D352" s="48"/>
    </row>
    <row r="353" spans="1:4" ht="60" customHeight="1" x14ac:dyDescent="0.2">
      <c r="A353" s="48"/>
      <c r="B353" s="48"/>
      <c r="C353" s="48"/>
      <c r="D353" s="48"/>
    </row>
    <row r="354" spans="1:4" ht="60" customHeight="1" x14ac:dyDescent="0.2">
      <c r="A354" s="48"/>
      <c r="B354" s="48"/>
      <c r="C354" s="48"/>
      <c r="D354" s="48"/>
    </row>
    <row r="355" spans="1:4" ht="60" customHeight="1" x14ac:dyDescent="0.2">
      <c r="A355" s="48"/>
      <c r="B355" s="48"/>
      <c r="C355" s="48"/>
      <c r="D355" s="48"/>
    </row>
    <row r="356" spans="1:4" ht="60" customHeight="1" x14ac:dyDescent="0.2">
      <c r="A356" s="48"/>
      <c r="B356" s="48"/>
      <c r="C356" s="48"/>
      <c r="D356" s="48"/>
    </row>
    <row r="357" spans="1:4" ht="60" customHeight="1" x14ac:dyDescent="0.2">
      <c r="A357" s="48"/>
      <c r="B357" s="48"/>
      <c r="C357" s="48"/>
      <c r="D357" s="48"/>
    </row>
    <row r="358" spans="1:4" ht="60" customHeight="1" x14ac:dyDescent="0.2">
      <c r="A358" s="48"/>
      <c r="B358" s="48"/>
      <c r="C358" s="48"/>
      <c r="D358" s="48"/>
    </row>
    <row r="359" spans="1:4" ht="60" customHeight="1" x14ac:dyDescent="0.2">
      <c r="A359" s="48"/>
      <c r="B359" s="48"/>
      <c r="C359" s="48"/>
      <c r="D359" s="48"/>
    </row>
    <row r="360" spans="1:4" ht="60" customHeight="1" x14ac:dyDescent="0.2">
      <c r="A360" s="48"/>
      <c r="B360" s="48"/>
      <c r="C360" s="48"/>
      <c r="D360" s="48"/>
    </row>
    <row r="361" spans="1:4" ht="60" customHeight="1" x14ac:dyDescent="0.2">
      <c r="A361" s="48"/>
      <c r="B361" s="48"/>
      <c r="C361" s="48"/>
      <c r="D361" s="48"/>
    </row>
    <row r="362" spans="1:4" ht="60" customHeight="1" x14ac:dyDescent="0.2">
      <c r="A362" s="48"/>
      <c r="B362" s="48"/>
      <c r="C362" s="48"/>
      <c r="D362" s="48"/>
    </row>
    <row r="363" spans="1:4" ht="60" customHeight="1" x14ac:dyDescent="0.2">
      <c r="A363" s="48"/>
      <c r="B363" s="48"/>
      <c r="C363" s="48"/>
      <c r="D363" s="48"/>
    </row>
    <row r="364" spans="1:4" ht="60" customHeight="1" x14ac:dyDescent="0.2">
      <c r="A364" s="48"/>
      <c r="B364" s="48"/>
      <c r="C364" s="48"/>
      <c r="D364" s="48"/>
    </row>
    <row r="365" spans="1:4" ht="60" customHeight="1" x14ac:dyDescent="0.2">
      <c r="A365" s="48"/>
      <c r="B365" s="48"/>
      <c r="C365" s="48"/>
      <c r="D365" s="48"/>
    </row>
    <row r="366" spans="1:4" ht="60" customHeight="1" x14ac:dyDescent="0.2">
      <c r="A366" s="48"/>
      <c r="B366" s="48"/>
      <c r="C366" s="48"/>
      <c r="D366" s="48"/>
    </row>
    <row r="367" spans="1:4" ht="60" customHeight="1" x14ac:dyDescent="0.2">
      <c r="A367" s="48"/>
      <c r="B367" s="48"/>
      <c r="C367" s="48"/>
      <c r="D367" s="48"/>
    </row>
    <row r="368" spans="1:4" ht="60" customHeight="1" x14ac:dyDescent="0.2">
      <c r="A368" s="48"/>
      <c r="B368" s="48"/>
      <c r="C368" s="48"/>
      <c r="D368" s="48"/>
    </row>
    <row r="369" spans="1:4" ht="60" customHeight="1" x14ac:dyDescent="0.2">
      <c r="A369" s="48"/>
      <c r="B369" s="48"/>
      <c r="C369" s="48"/>
      <c r="D369" s="48"/>
    </row>
    <row r="370" spans="1:4" ht="60" customHeight="1" x14ac:dyDescent="0.2">
      <c r="A370" s="48"/>
      <c r="B370" s="48"/>
      <c r="C370" s="48"/>
      <c r="D370" s="48"/>
    </row>
    <row r="371" spans="1:4" ht="60" customHeight="1" x14ac:dyDescent="0.2">
      <c r="A371" s="48"/>
      <c r="B371" s="48"/>
      <c r="C371" s="48"/>
      <c r="D371" s="48"/>
    </row>
    <row r="372" spans="1:4" ht="60" customHeight="1" x14ac:dyDescent="0.2">
      <c r="A372" s="48"/>
      <c r="B372" s="48"/>
      <c r="C372" s="48"/>
      <c r="D372" s="48"/>
    </row>
    <row r="373" spans="1:4" ht="60" customHeight="1" x14ac:dyDescent="0.2">
      <c r="A373" s="48"/>
      <c r="B373" s="48"/>
      <c r="C373" s="48"/>
      <c r="D373" s="48"/>
    </row>
    <row r="374" spans="1:4" ht="60" customHeight="1" x14ac:dyDescent="0.2">
      <c r="A374" s="48"/>
      <c r="B374" s="48"/>
      <c r="C374" s="48"/>
      <c r="D374" s="48"/>
    </row>
    <row r="375" spans="1:4" ht="60" customHeight="1" x14ac:dyDescent="0.2">
      <c r="A375" s="48"/>
      <c r="B375" s="48"/>
      <c r="C375" s="48"/>
      <c r="D375" s="48"/>
    </row>
    <row r="376" spans="1:4" ht="60" customHeight="1" x14ac:dyDescent="0.2">
      <c r="A376" s="48"/>
      <c r="B376" s="48"/>
      <c r="C376" s="48"/>
      <c r="D376" s="48"/>
    </row>
    <row r="377" spans="1:4" ht="60" customHeight="1" x14ac:dyDescent="0.2">
      <c r="A377" s="48"/>
      <c r="B377" s="48"/>
      <c r="C377" s="48"/>
      <c r="D377" s="48"/>
    </row>
    <row r="378" spans="1:4" ht="60" customHeight="1" x14ac:dyDescent="0.2">
      <c r="A378" s="48"/>
      <c r="B378" s="48"/>
      <c r="C378" s="48"/>
      <c r="D378" s="48"/>
    </row>
    <row r="379" spans="1:4" ht="60" customHeight="1" x14ac:dyDescent="0.2">
      <c r="A379" s="48"/>
      <c r="B379" s="48"/>
      <c r="C379" s="48"/>
      <c r="D379" s="48"/>
    </row>
    <row r="380" spans="1:4" ht="60" customHeight="1" x14ac:dyDescent="0.2">
      <c r="A380" s="48"/>
      <c r="B380" s="48"/>
      <c r="C380" s="48"/>
      <c r="D380" s="48"/>
    </row>
    <row r="381" spans="1:4" ht="60" customHeight="1" x14ac:dyDescent="0.2">
      <c r="A381" s="48"/>
      <c r="B381" s="48"/>
      <c r="C381" s="48"/>
      <c r="D381" s="48"/>
    </row>
    <row r="382" spans="1:4" ht="60" customHeight="1" x14ac:dyDescent="0.2">
      <c r="A382" s="48"/>
      <c r="B382" s="48"/>
      <c r="C382" s="48"/>
      <c r="D382" s="48"/>
    </row>
    <row r="383" spans="1:4" ht="60" customHeight="1" x14ac:dyDescent="0.2">
      <c r="A383" s="48"/>
      <c r="B383" s="48"/>
      <c r="C383" s="48"/>
      <c r="D383" s="48"/>
    </row>
    <row r="384" spans="1:4" ht="60" customHeight="1" x14ac:dyDescent="0.2">
      <c r="A384" s="48"/>
      <c r="B384" s="48"/>
      <c r="C384" s="48"/>
      <c r="D384" s="48"/>
    </row>
    <row r="385" spans="1:4" ht="60" customHeight="1" x14ac:dyDescent="0.2">
      <c r="A385" s="48"/>
      <c r="B385" s="48"/>
      <c r="C385" s="48"/>
      <c r="D385" s="48"/>
    </row>
    <row r="386" spans="1:4" ht="60" customHeight="1" x14ac:dyDescent="0.2">
      <c r="A386" s="48"/>
      <c r="B386" s="48"/>
      <c r="C386" s="48"/>
      <c r="D386" s="48"/>
    </row>
    <row r="387" spans="1:4" ht="60" customHeight="1" x14ac:dyDescent="0.2">
      <c r="A387" s="48"/>
      <c r="B387" s="48"/>
      <c r="C387" s="48"/>
      <c r="D387" s="48"/>
    </row>
    <row r="388" spans="1:4" ht="60" customHeight="1" x14ac:dyDescent="0.2">
      <c r="A388" s="48"/>
      <c r="B388" s="48"/>
      <c r="C388" s="48"/>
      <c r="D388" s="48"/>
    </row>
    <row r="389" spans="1:4" ht="60" customHeight="1" x14ac:dyDescent="0.2">
      <c r="A389" s="48"/>
      <c r="B389" s="48"/>
      <c r="C389" s="48"/>
      <c r="D389" s="48"/>
    </row>
    <row r="390" spans="1:4" ht="60" customHeight="1" x14ac:dyDescent="0.2">
      <c r="A390" s="48"/>
      <c r="B390" s="48"/>
      <c r="C390" s="48"/>
      <c r="D390" s="48"/>
    </row>
    <row r="391" spans="1:4" ht="60" customHeight="1" x14ac:dyDescent="0.2">
      <c r="A391" s="48"/>
      <c r="B391" s="48"/>
      <c r="C391" s="48"/>
      <c r="D391" s="48"/>
    </row>
    <row r="392" spans="1:4" ht="60" customHeight="1" x14ac:dyDescent="0.2">
      <c r="A392" s="48"/>
      <c r="B392" s="48"/>
      <c r="C392" s="48"/>
      <c r="D392" s="48"/>
    </row>
    <row r="393" spans="1:4" ht="60" customHeight="1" x14ac:dyDescent="0.2">
      <c r="A393" s="48"/>
      <c r="B393" s="48"/>
      <c r="C393" s="48"/>
      <c r="D393" s="48"/>
    </row>
    <row r="394" spans="1:4" ht="60" customHeight="1" x14ac:dyDescent="0.2">
      <c r="A394" s="48"/>
      <c r="B394" s="48"/>
      <c r="C394" s="48"/>
      <c r="D394" s="48"/>
    </row>
    <row r="395" spans="1:4" ht="60" customHeight="1" x14ac:dyDescent="0.2">
      <c r="A395" s="48"/>
      <c r="B395" s="48"/>
      <c r="C395" s="48"/>
      <c r="D395" s="48"/>
    </row>
    <row r="396" spans="1:4" ht="60" customHeight="1" x14ac:dyDescent="0.2">
      <c r="A396" s="48"/>
      <c r="B396" s="48"/>
      <c r="C396" s="48"/>
      <c r="D396" s="48"/>
    </row>
    <row r="397" spans="1:4" ht="60" customHeight="1" x14ac:dyDescent="0.2">
      <c r="A397" s="48"/>
      <c r="B397" s="48"/>
      <c r="C397" s="48"/>
      <c r="D397" s="48"/>
    </row>
    <row r="398" spans="1:4" ht="60" customHeight="1" x14ac:dyDescent="0.2">
      <c r="A398" s="48"/>
      <c r="B398" s="48"/>
      <c r="C398" s="48"/>
      <c r="D398" s="48"/>
    </row>
    <row r="399" spans="1:4" ht="60" customHeight="1" x14ac:dyDescent="0.2">
      <c r="A399" s="48"/>
      <c r="B399" s="48"/>
      <c r="C399" s="48"/>
      <c r="D399" s="48"/>
    </row>
    <row r="400" spans="1:4" ht="60" customHeight="1" x14ac:dyDescent="0.2">
      <c r="A400" s="48"/>
      <c r="B400" s="48"/>
      <c r="C400" s="48"/>
      <c r="D400" s="48"/>
    </row>
    <row r="401" spans="1:4" ht="60" customHeight="1" x14ac:dyDescent="0.2">
      <c r="A401" s="48"/>
      <c r="B401" s="48"/>
      <c r="C401" s="48"/>
      <c r="D401" s="48"/>
    </row>
    <row r="402" spans="1:4" ht="60" customHeight="1" x14ac:dyDescent="0.2">
      <c r="A402" s="48"/>
      <c r="B402" s="48"/>
      <c r="C402" s="48"/>
      <c r="D402" s="48"/>
    </row>
    <row r="403" spans="1:4" ht="60" customHeight="1" x14ac:dyDescent="0.2">
      <c r="A403" s="48"/>
      <c r="B403" s="48"/>
      <c r="C403" s="48"/>
      <c r="D403" s="48"/>
    </row>
    <row r="404" spans="1:4" ht="60" customHeight="1" x14ac:dyDescent="0.2">
      <c r="A404" s="48"/>
      <c r="B404" s="48"/>
      <c r="C404" s="48"/>
      <c r="D404" s="48"/>
    </row>
    <row r="405" spans="1:4" ht="60" customHeight="1" x14ac:dyDescent="0.2">
      <c r="A405" s="48"/>
      <c r="B405" s="48"/>
      <c r="C405" s="48"/>
      <c r="D405" s="48"/>
    </row>
    <row r="406" spans="1:4" ht="60" customHeight="1" x14ac:dyDescent="0.2">
      <c r="A406" s="48"/>
      <c r="B406" s="48"/>
      <c r="C406" s="48"/>
      <c r="D406" s="48"/>
    </row>
    <row r="407" spans="1:4" ht="60" customHeight="1" x14ac:dyDescent="0.2">
      <c r="A407" s="48"/>
      <c r="B407" s="48"/>
      <c r="C407" s="48"/>
      <c r="D407" s="48"/>
    </row>
    <row r="408" spans="1:4" ht="60" customHeight="1" x14ac:dyDescent="0.2">
      <c r="A408" s="48"/>
      <c r="B408" s="48"/>
      <c r="C408" s="48"/>
      <c r="D408" s="48"/>
    </row>
    <row r="409" spans="1:4" ht="60" customHeight="1" x14ac:dyDescent="0.2">
      <c r="A409" s="48"/>
      <c r="B409" s="48"/>
      <c r="C409" s="48"/>
      <c r="D409" s="48"/>
    </row>
    <row r="410" spans="1:4" ht="60" customHeight="1" x14ac:dyDescent="0.2">
      <c r="A410" s="48"/>
      <c r="B410" s="48"/>
      <c r="C410" s="48"/>
      <c r="D410" s="48"/>
    </row>
    <row r="411" spans="1:4" ht="60" customHeight="1" x14ac:dyDescent="0.2">
      <c r="A411" s="48"/>
      <c r="B411" s="48"/>
      <c r="C411" s="48"/>
      <c r="D411" s="48"/>
    </row>
    <row r="412" spans="1:4" ht="60" customHeight="1" x14ac:dyDescent="0.2">
      <c r="A412" s="48"/>
      <c r="B412" s="48"/>
      <c r="C412" s="48"/>
      <c r="D412" s="48"/>
    </row>
    <row r="413" spans="1:4" ht="60" customHeight="1" x14ac:dyDescent="0.2">
      <c r="A413" s="48"/>
      <c r="B413" s="48"/>
      <c r="C413" s="48"/>
      <c r="D413" s="48"/>
    </row>
    <row r="414" spans="1:4" ht="60" customHeight="1" x14ac:dyDescent="0.2">
      <c r="A414" s="48"/>
      <c r="B414" s="48"/>
      <c r="C414" s="48"/>
      <c r="D414" s="48"/>
    </row>
    <row r="415" spans="1:4" ht="60" customHeight="1" x14ac:dyDescent="0.2">
      <c r="A415" s="48"/>
      <c r="B415" s="48"/>
      <c r="C415" s="48"/>
      <c r="D415" s="48"/>
    </row>
    <row r="416" spans="1:4" ht="60" customHeight="1" x14ac:dyDescent="0.2">
      <c r="A416" s="48"/>
      <c r="B416" s="48"/>
      <c r="C416" s="48"/>
      <c r="D416" s="48"/>
    </row>
    <row r="417" spans="1:4" ht="60" customHeight="1" x14ac:dyDescent="0.2">
      <c r="A417" s="48"/>
      <c r="B417" s="48"/>
      <c r="C417" s="48"/>
      <c r="D417" s="48"/>
    </row>
    <row r="418" spans="1:4" ht="60" customHeight="1" x14ac:dyDescent="0.2">
      <c r="A418" s="48"/>
      <c r="B418" s="48"/>
      <c r="C418" s="48"/>
      <c r="D418" s="48"/>
    </row>
    <row r="419" spans="1:4" ht="60" customHeight="1" x14ac:dyDescent="0.2">
      <c r="A419" s="48"/>
      <c r="B419" s="48"/>
      <c r="C419" s="48"/>
      <c r="D419" s="48"/>
    </row>
    <row r="420" spans="1:4" ht="60" customHeight="1" x14ac:dyDescent="0.2">
      <c r="A420" s="48"/>
      <c r="B420" s="48"/>
      <c r="C420" s="48"/>
      <c r="D420" s="48"/>
    </row>
    <row r="421" spans="1:4" ht="60" customHeight="1" x14ac:dyDescent="0.2">
      <c r="A421" s="48"/>
      <c r="B421" s="48"/>
      <c r="C421" s="48"/>
      <c r="D421" s="48"/>
    </row>
    <row r="422" spans="1:4" ht="60" customHeight="1" x14ac:dyDescent="0.2">
      <c r="A422" s="48"/>
      <c r="B422" s="48"/>
      <c r="C422" s="48"/>
      <c r="D422" s="48"/>
    </row>
    <row r="423" spans="1:4" ht="60" customHeight="1" x14ac:dyDescent="0.2">
      <c r="A423" s="48"/>
      <c r="B423" s="48"/>
      <c r="C423" s="48"/>
      <c r="D423" s="48"/>
    </row>
    <row r="424" spans="1:4" ht="60" customHeight="1" x14ac:dyDescent="0.2">
      <c r="A424" s="48"/>
      <c r="B424" s="48"/>
      <c r="C424" s="48"/>
      <c r="D424" s="48"/>
    </row>
    <row r="425" spans="1:4" ht="60" customHeight="1" x14ac:dyDescent="0.2">
      <c r="A425" s="48"/>
      <c r="B425" s="48"/>
      <c r="C425" s="48"/>
      <c r="D425" s="48"/>
    </row>
    <row r="426" spans="1:4" ht="60" customHeight="1" x14ac:dyDescent="0.2">
      <c r="A426" s="48"/>
      <c r="B426" s="48"/>
      <c r="C426" s="48"/>
      <c r="D426" s="48"/>
    </row>
    <row r="427" spans="1:4" ht="60" customHeight="1" x14ac:dyDescent="0.2">
      <c r="A427" s="48"/>
      <c r="B427" s="48"/>
      <c r="C427" s="48"/>
      <c r="D427" s="48"/>
    </row>
    <row r="428" spans="1:4" ht="60" customHeight="1" x14ac:dyDescent="0.2">
      <c r="A428" s="48"/>
      <c r="B428" s="48"/>
      <c r="C428" s="48"/>
      <c r="D428" s="48"/>
    </row>
    <row r="429" spans="1:4" ht="60" customHeight="1" x14ac:dyDescent="0.2">
      <c r="A429" s="48"/>
      <c r="B429" s="48"/>
      <c r="C429" s="48"/>
      <c r="D429" s="48"/>
    </row>
    <row r="430" spans="1:4" ht="60" customHeight="1" x14ac:dyDescent="0.2">
      <c r="A430" s="48"/>
      <c r="B430" s="48"/>
      <c r="C430" s="48"/>
      <c r="D430" s="48"/>
    </row>
    <row r="431" spans="1:4" ht="60" customHeight="1" x14ac:dyDescent="0.2">
      <c r="A431" s="48"/>
      <c r="B431" s="48"/>
      <c r="C431" s="48"/>
      <c r="D431" s="48"/>
    </row>
    <row r="432" spans="1:4" ht="60" customHeight="1" x14ac:dyDescent="0.2">
      <c r="A432" s="48"/>
      <c r="B432" s="48"/>
      <c r="C432" s="48"/>
      <c r="D432" s="48"/>
    </row>
    <row r="433" spans="1:4" ht="60" customHeight="1" x14ac:dyDescent="0.2">
      <c r="A433" s="48"/>
      <c r="B433" s="48"/>
      <c r="C433" s="48"/>
      <c r="D433" s="48"/>
    </row>
    <row r="434" spans="1:4" ht="60" customHeight="1" x14ac:dyDescent="0.2">
      <c r="A434" s="48"/>
      <c r="B434" s="48"/>
      <c r="C434" s="48"/>
      <c r="D434" s="48"/>
    </row>
    <row r="435" spans="1:4" ht="60" customHeight="1" x14ac:dyDescent="0.2">
      <c r="A435" s="48"/>
      <c r="B435" s="48"/>
      <c r="C435" s="48"/>
      <c r="D435" s="48"/>
    </row>
    <row r="436" spans="1:4" ht="60" customHeight="1" x14ac:dyDescent="0.2">
      <c r="A436" s="48"/>
      <c r="B436" s="48"/>
      <c r="C436" s="48"/>
      <c r="D436" s="48"/>
    </row>
    <row r="437" spans="1:4" ht="60" customHeight="1" x14ac:dyDescent="0.2">
      <c r="A437" s="48"/>
      <c r="B437" s="48"/>
      <c r="C437" s="48"/>
      <c r="D437" s="48"/>
    </row>
    <row r="438" spans="1:4" ht="60" customHeight="1" x14ac:dyDescent="0.2">
      <c r="A438" s="48"/>
      <c r="B438" s="48"/>
      <c r="C438" s="48"/>
      <c r="D438" s="48"/>
    </row>
    <row r="439" spans="1:4" ht="60" customHeight="1" x14ac:dyDescent="0.2">
      <c r="A439" s="48"/>
      <c r="B439" s="48"/>
      <c r="C439" s="48"/>
      <c r="D439" s="48"/>
    </row>
    <row r="440" spans="1:4" ht="60" customHeight="1" x14ac:dyDescent="0.2">
      <c r="A440" s="48"/>
      <c r="B440" s="48"/>
      <c r="C440" s="48"/>
      <c r="D440" s="48"/>
    </row>
    <row r="441" spans="1:4" ht="60" customHeight="1" x14ac:dyDescent="0.2">
      <c r="A441" s="48"/>
      <c r="B441" s="48"/>
      <c r="C441" s="48"/>
      <c r="D441" s="48"/>
    </row>
    <row r="442" spans="1:4" ht="60" customHeight="1" x14ac:dyDescent="0.2">
      <c r="A442" s="48"/>
      <c r="B442" s="48"/>
      <c r="C442" s="48"/>
      <c r="D442" s="48"/>
    </row>
    <row r="443" spans="1:4" ht="60" customHeight="1" x14ac:dyDescent="0.2">
      <c r="A443" s="48"/>
      <c r="B443" s="48"/>
      <c r="C443" s="48"/>
      <c r="D443" s="48"/>
    </row>
    <row r="444" spans="1:4" ht="60" customHeight="1" x14ac:dyDescent="0.2">
      <c r="A444" s="48"/>
      <c r="B444" s="48"/>
      <c r="C444" s="48"/>
      <c r="D444" s="48"/>
    </row>
    <row r="445" spans="1:4" ht="60" customHeight="1" x14ac:dyDescent="0.2">
      <c r="A445" s="48"/>
      <c r="B445" s="48"/>
      <c r="C445" s="48"/>
      <c r="D445" s="48"/>
    </row>
    <row r="446" spans="1:4" ht="60" customHeight="1" x14ac:dyDescent="0.2">
      <c r="A446" s="48"/>
      <c r="B446" s="48"/>
      <c r="C446" s="48"/>
      <c r="D446" s="48"/>
    </row>
    <row r="447" spans="1:4" ht="60" customHeight="1" x14ac:dyDescent="0.2">
      <c r="A447" s="48"/>
      <c r="B447" s="48"/>
      <c r="C447" s="48"/>
      <c r="D447" s="48"/>
    </row>
    <row r="448" spans="1:4" ht="60" customHeight="1" x14ac:dyDescent="0.2">
      <c r="A448" s="48"/>
      <c r="B448" s="48"/>
      <c r="C448" s="48"/>
      <c r="D448" s="48"/>
    </row>
    <row r="449" spans="1:4" ht="60" customHeight="1" x14ac:dyDescent="0.2">
      <c r="A449" s="48"/>
      <c r="B449" s="48"/>
      <c r="C449" s="48"/>
      <c r="D449" s="48"/>
    </row>
    <row r="450" spans="1:4" ht="60" customHeight="1" x14ac:dyDescent="0.2">
      <c r="A450" s="48"/>
      <c r="B450" s="48"/>
      <c r="C450" s="48"/>
      <c r="D450" s="48"/>
    </row>
    <row r="451" spans="1:4" ht="60" customHeight="1" x14ac:dyDescent="0.2">
      <c r="A451" s="48"/>
      <c r="B451" s="48"/>
      <c r="C451" s="48"/>
      <c r="D451" s="48"/>
    </row>
    <row r="452" spans="1:4" ht="60" customHeight="1" x14ac:dyDescent="0.2">
      <c r="A452" s="48"/>
      <c r="B452" s="48"/>
      <c r="C452" s="48"/>
      <c r="D452" s="48"/>
    </row>
    <row r="453" spans="1:4" ht="60" customHeight="1" x14ac:dyDescent="0.2">
      <c r="A453" s="48"/>
      <c r="B453" s="48"/>
      <c r="C453" s="48"/>
      <c r="D453" s="48"/>
    </row>
    <row r="454" spans="1:4" ht="60" customHeight="1" x14ac:dyDescent="0.2">
      <c r="A454" s="48"/>
      <c r="B454" s="48"/>
      <c r="C454" s="48"/>
      <c r="D454" s="48"/>
    </row>
    <row r="455" spans="1:4" ht="60" customHeight="1" x14ac:dyDescent="0.2">
      <c r="A455" s="48"/>
      <c r="B455" s="48"/>
      <c r="C455" s="48"/>
      <c r="D455" s="48"/>
    </row>
    <row r="456" spans="1:4" ht="60" customHeight="1" x14ac:dyDescent="0.2">
      <c r="A456" s="48"/>
      <c r="B456" s="48"/>
      <c r="C456" s="48"/>
      <c r="D456" s="48"/>
    </row>
    <row r="457" spans="1:4" ht="60" customHeight="1" x14ac:dyDescent="0.2">
      <c r="A457" s="48"/>
      <c r="B457" s="48"/>
      <c r="C457" s="48"/>
      <c r="D457" s="48"/>
    </row>
    <row r="458" spans="1:4" ht="60" customHeight="1" x14ac:dyDescent="0.2">
      <c r="A458" s="48"/>
      <c r="B458" s="48"/>
      <c r="C458" s="48"/>
      <c r="D458" s="48"/>
    </row>
    <row r="459" spans="1:4" ht="60" customHeight="1" x14ac:dyDescent="0.2">
      <c r="A459" s="48"/>
      <c r="B459" s="48"/>
      <c r="C459" s="48"/>
      <c r="D459" s="48"/>
    </row>
    <row r="460" spans="1:4" ht="60" customHeight="1" x14ac:dyDescent="0.2">
      <c r="A460" s="48"/>
      <c r="B460" s="48"/>
      <c r="C460" s="48"/>
      <c r="D460" s="48"/>
    </row>
    <row r="461" spans="1:4" ht="60" customHeight="1" x14ac:dyDescent="0.2">
      <c r="A461" s="48"/>
      <c r="B461" s="48"/>
      <c r="C461" s="48"/>
      <c r="D461" s="48"/>
    </row>
    <row r="462" spans="1:4" ht="60" customHeight="1" x14ac:dyDescent="0.2">
      <c r="A462" s="48"/>
      <c r="B462" s="48"/>
      <c r="C462" s="48"/>
      <c r="D462" s="48"/>
    </row>
    <row r="463" spans="1:4" ht="60" customHeight="1" x14ac:dyDescent="0.2">
      <c r="A463" s="48"/>
      <c r="B463" s="48"/>
      <c r="C463" s="48"/>
      <c r="D463" s="48"/>
    </row>
    <row r="464" spans="1:4" ht="60" customHeight="1" x14ac:dyDescent="0.2">
      <c r="A464" s="48"/>
      <c r="B464" s="48"/>
      <c r="C464" s="48"/>
      <c r="D464" s="48"/>
    </row>
    <row r="465" spans="1:4" ht="60" customHeight="1" x14ac:dyDescent="0.2">
      <c r="A465" s="48"/>
      <c r="B465" s="48"/>
      <c r="C465" s="48"/>
      <c r="D465" s="48"/>
    </row>
    <row r="466" spans="1:4" ht="60" customHeight="1" x14ac:dyDescent="0.2">
      <c r="A466" s="48"/>
      <c r="B466" s="48"/>
      <c r="C466" s="48"/>
      <c r="D466" s="48"/>
    </row>
    <row r="467" spans="1:4" ht="60" customHeight="1" x14ac:dyDescent="0.2">
      <c r="A467" s="48"/>
      <c r="B467" s="48"/>
      <c r="C467" s="48"/>
      <c r="D467" s="48"/>
    </row>
    <row r="468" spans="1:4" ht="60" customHeight="1" x14ac:dyDescent="0.2">
      <c r="A468" s="48"/>
      <c r="B468" s="48"/>
      <c r="C468" s="48"/>
      <c r="D468" s="48"/>
    </row>
    <row r="469" spans="1:4" ht="60" customHeight="1" x14ac:dyDescent="0.2">
      <c r="A469" s="48"/>
      <c r="B469" s="48"/>
      <c r="C469" s="48"/>
      <c r="D469" s="48"/>
    </row>
    <row r="470" spans="1:4" ht="60" customHeight="1" x14ac:dyDescent="0.2">
      <c r="A470" s="48"/>
      <c r="B470" s="48"/>
      <c r="C470" s="48"/>
      <c r="D470" s="48"/>
    </row>
    <row r="471" spans="1:4" ht="60" customHeight="1" x14ac:dyDescent="0.2">
      <c r="A471" s="48"/>
      <c r="B471" s="48"/>
      <c r="C471" s="48"/>
      <c r="D471" s="48"/>
    </row>
    <row r="472" spans="1:4" ht="60" customHeight="1" x14ac:dyDescent="0.2">
      <c r="A472" s="48"/>
      <c r="B472" s="48"/>
      <c r="C472" s="48"/>
      <c r="D472" s="48"/>
    </row>
    <row r="473" spans="1:4" ht="60" customHeight="1" x14ac:dyDescent="0.2">
      <c r="A473" s="48"/>
      <c r="B473" s="48"/>
      <c r="C473" s="48"/>
      <c r="D473" s="48"/>
    </row>
    <row r="474" spans="1:4" ht="60" customHeight="1" x14ac:dyDescent="0.2">
      <c r="A474" s="48"/>
      <c r="B474" s="48"/>
      <c r="C474" s="48"/>
      <c r="D474" s="48"/>
    </row>
    <row r="475" spans="1:4" ht="60" customHeight="1" x14ac:dyDescent="0.2">
      <c r="A475" s="48"/>
      <c r="B475" s="48"/>
      <c r="C475" s="48"/>
      <c r="D475" s="48"/>
    </row>
    <row r="476" spans="1:4" ht="60" customHeight="1" x14ac:dyDescent="0.2">
      <c r="A476" s="48"/>
      <c r="B476" s="48"/>
      <c r="C476" s="48"/>
      <c r="D476" s="48"/>
    </row>
    <row r="477" spans="1:4" ht="60" customHeight="1" x14ac:dyDescent="0.2">
      <c r="A477" s="48"/>
      <c r="B477" s="48"/>
      <c r="C477" s="48"/>
      <c r="D477" s="48"/>
    </row>
    <row r="478" spans="1:4" ht="60" customHeight="1" x14ac:dyDescent="0.2">
      <c r="A478" s="48"/>
      <c r="B478" s="48"/>
      <c r="C478" s="48"/>
      <c r="D478" s="48"/>
    </row>
    <row r="479" spans="1:4" ht="60" customHeight="1" x14ac:dyDescent="0.2">
      <c r="A479" s="48"/>
      <c r="B479" s="48"/>
      <c r="C479" s="48"/>
      <c r="D479" s="48"/>
    </row>
    <row r="480" spans="1:4" ht="60" customHeight="1" x14ac:dyDescent="0.2">
      <c r="A480" s="48"/>
      <c r="B480" s="48"/>
      <c r="C480" s="48"/>
      <c r="D480" s="48"/>
    </row>
    <row r="481" spans="1:4" ht="60" customHeight="1" x14ac:dyDescent="0.2">
      <c r="A481" s="48"/>
      <c r="B481" s="48"/>
      <c r="C481" s="48"/>
      <c r="D481" s="48"/>
    </row>
    <row r="482" spans="1:4" ht="60" customHeight="1" x14ac:dyDescent="0.2">
      <c r="A482" s="48"/>
      <c r="B482" s="48"/>
      <c r="C482" s="48"/>
      <c r="D482" s="48"/>
    </row>
    <row r="483" spans="1:4" ht="60" customHeight="1" x14ac:dyDescent="0.2">
      <c r="A483" s="48"/>
      <c r="B483" s="48"/>
      <c r="C483" s="48"/>
      <c r="D483" s="48"/>
    </row>
    <row r="484" spans="1:4" ht="60" customHeight="1" x14ac:dyDescent="0.2">
      <c r="A484" s="48"/>
      <c r="B484" s="48"/>
      <c r="C484" s="48"/>
      <c r="D484" s="48"/>
    </row>
    <row r="485" spans="1:4" ht="60" customHeight="1" x14ac:dyDescent="0.2">
      <c r="A485" s="48"/>
      <c r="B485" s="48"/>
      <c r="C485" s="48"/>
      <c r="D485" s="48"/>
    </row>
    <row r="486" spans="1:4" ht="60" customHeight="1" x14ac:dyDescent="0.2">
      <c r="A486" s="48"/>
      <c r="B486" s="48"/>
      <c r="C486" s="48"/>
      <c r="D486" s="48"/>
    </row>
    <row r="487" spans="1:4" ht="60" customHeight="1" x14ac:dyDescent="0.2">
      <c r="A487" s="48"/>
      <c r="B487" s="48"/>
      <c r="C487" s="48"/>
      <c r="D487" s="48"/>
    </row>
    <row r="488" spans="1:4" ht="60" customHeight="1" x14ac:dyDescent="0.2">
      <c r="A488" s="48"/>
      <c r="B488" s="48"/>
      <c r="C488" s="48"/>
      <c r="D488" s="48"/>
    </row>
    <row r="489" spans="1:4" ht="60" customHeight="1" x14ac:dyDescent="0.2">
      <c r="A489" s="48"/>
      <c r="B489" s="48"/>
      <c r="C489" s="48"/>
      <c r="D489" s="48"/>
    </row>
    <row r="490" spans="1:4" ht="60" customHeight="1" x14ac:dyDescent="0.2">
      <c r="A490" s="48"/>
      <c r="B490" s="48"/>
      <c r="C490" s="48"/>
      <c r="D490" s="48"/>
    </row>
    <row r="491" spans="1:4" ht="60" customHeight="1" x14ac:dyDescent="0.2">
      <c r="A491" s="48"/>
      <c r="B491" s="48"/>
      <c r="C491" s="48"/>
      <c r="D491" s="48"/>
    </row>
    <row r="492" spans="1:4" ht="60" customHeight="1" x14ac:dyDescent="0.2">
      <c r="A492" s="48"/>
      <c r="B492" s="48"/>
      <c r="C492" s="48"/>
      <c r="D492" s="48"/>
    </row>
    <row r="493" spans="1:4" ht="60" customHeight="1" x14ac:dyDescent="0.2">
      <c r="A493" s="48"/>
      <c r="B493" s="48"/>
      <c r="C493" s="48"/>
      <c r="D493" s="48"/>
    </row>
    <row r="494" spans="1:4" ht="60" customHeight="1" x14ac:dyDescent="0.2">
      <c r="A494" s="48"/>
      <c r="B494" s="48"/>
      <c r="C494" s="48"/>
      <c r="D494" s="48"/>
    </row>
    <row r="495" spans="1:4" ht="60" customHeight="1" x14ac:dyDescent="0.2">
      <c r="A495" s="48"/>
      <c r="B495" s="48"/>
      <c r="C495" s="48"/>
      <c r="D495" s="48"/>
    </row>
    <row r="496" spans="1:4" ht="60" customHeight="1" x14ac:dyDescent="0.2">
      <c r="A496" s="48"/>
      <c r="B496" s="48"/>
      <c r="C496" s="48"/>
      <c r="D496" s="48"/>
    </row>
    <row r="497" spans="1:4" ht="60" customHeight="1" x14ac:dyDescent="0.2">
      <c r="A497" s="48"/>
      <c r="B497" s="48"/>
      <c r="C497" s="48"/>
      <c r="D497" s="48"/>
    </row>
    <row r="498" spans="1:4" ht="60" customHeight="1" x14ac:dyDescent="0.2">
      <c r="A498" s="48"/>
      <c r="B498" s="48"/>
      <c r="C498" s="48"/>
      <c r="D498" s="48"/>
    </row>
    <row r="499" spans="1:4" ht="60" customHeight="1" x14ac:dyDescent="0.2">
      <c r="A499" s="48"/>
      <c r="B499" s="48"/>
      <c r="C499" s="48"/>
      <c r="D499" s="48"/>
    </row>
    <row r="500" spans="1:4" ht="60" customHeight="1" x14ac:dyDescent="0.2">
      <c r="A500" s="48"/>
      <c r="B500" s="48"/>
      <c r="C500" s="48"/>
      <c r="D500" s="48"/>
    </row>
    <row r="501" spans="1:4" ht="60" customHeight="1" x14ac:dyDescent="0.2">
      <c r="A501" s="48"/>
      <c r="B501" s="48"/>
      <c r="C501" s="48"/>
      <c r="D501" s="48"/>
    </row>
    <row r="502" spans="1:4" ht="60" customHeight="1" x14ac:dyDescent="0.2">
      <c r="A502" s="48"/>
      <c r="B502" s="48"/>
      <c r="C502" s="48"/>
      <c r="D502" s="48"/>
    </row>
    <row r="503" spans="1:4" ht="60" customHeight="1" x14ac:dyDescent="0.2">
      <c r="A503" s="48"/>
      <c r="B503" s="48"/>
      <c r="C503" s="48"/>
      <c r="D503" s="48"/>
    </row>
    <row r="504" spans="1:4" ht="60" customHeight="1" x14ac:dyDescent="0.2">
      <c r="A504" s="48"/>
      <c r="B504" s="48"/>
      <c r="C504" s="48"/>
      <c r="D504" s="48"/>
    </row>
    <row r="505" spans="1:4" ht="60" customHeight="1" x14ac:dyDescent="0.2">
      <c r="A505" s="48"/>
      <c r="B505" s="48"/>
      <c r="C505" s="48"/>
      <c r="D505" s="48"/>
    </row>
    <row r="506" spans="1:4" ht="60" customHeight="1" x14ac:dyDescent="0.2">
      <c r="A506" s="48"/>
      <c r="B506" s="48"/>
      <c r="C506" s="48"/>
      <c r="D506" s="48"/>
    </row>
    <row r="507" spans="1:4" ht="60" customHeight="1" x14ac:dyDescent="0.2">
      <c r="A507" s="48"/>
      <c r="B507" s="48"/>
      <c r="C507" s="48"/>
      <c r="D507" s="48"/>
    </row>
    <row r="508" spans="1:4" ht="60" customHeight="1" x14ac:dyDescent="0.2">
      <c r="A508" s="48"/>
      <c r="B508" s="48"/>
      <c r="C508" s="48"/>
      <c r="D508" s="48"/>
    </row>
    <row r="509" spans="1:4" ht="60" customHeight="1" x14ac:dyDescent="0.2">
      <c r="A509" s="48"/>
      <c r="B509" s="48"/>
      <c r="C509" s="48"/>
      <c r="D509" s="48"/>
    </row>
    <row r="510" spans="1:4" ht="60" customHeight="1" x14ac:dyDescent="0.2">
      <c r="A510" s="48"/>
      <c r="B510" s="48"/>
      <c r="C510" s="48"/>
      <c r="D510" s="48"/>
    </row>
    <row r="511" spans="1:4" ht="60" customHeight="1" x14ac:dyDescent="0.2">
      <c r="A511" s="48"/>
      <c r="B511" s="48"/>
      <c r="C511" s="48"/>
      <c r="D511" s="48"/>
    </row>
    <row r="512" spans="1:4" ht="60" customHeight="1" x14ac:dyDescent="0.2">
      <c r="A512" s="48"/>
      <c r="B512" s="48"/>
      <c r="C512" s="48"/>
      <c r="D512" s="48"/>
    </row>
    <row r="513" spans="1:4" ht="60" customHeight="1" x14ac:dyDescent="0.2">
      <c r="A513" s="48"/>
      <c r="B513" s="48"/>
      <c r="C513" s="48"/>
      <c r="D513" s="48"/>
    </row>
    <row r="514" spans="1:4" ht="60" customHeight="1" x14ac:dyDescent="0.2">
      <c r="A514" s="48"/>
      <c r="B514" s="48"/>
      <c r="C514" s="48"/>
      <c r="D514" s="48"/>
    </row>
    <row r="515" spans="1:4" ht="60" customHeight="1" x14ac:dyDescent="0.2">
      <c r="A515" s="48"/>
      <c r="B515" s="48"/>
      <c r="C515" s="48"/>
      <c r="D515" s="48"/>
    </row>
    <row r="516" spans="1:4" ht="60" customHeight="1" x14ac:dyDescent="0.2">
      <c r="A516" s="48"/>
      <c r="B516" s="48"/>
      <c r="C516" s="48"/>
      <c r="D516" s="48"/>
    </row>
    <row r="517" spans="1:4" ht="60" customHeight="1" x14ac:dyDescent="0.2">
      <c r="A517" s="48"/>
      <c r="B517" s="48"/>
      <c r="C517" s="48"/>
      <c r="D517" s="48"/>
    </row>
    <row r="518" spans="1:4" ht="60" customHeight="1" x14ac:dyDescent="0.2">
      <c r="A518" s="48"/>
      <c r="B518" s="48"/>
      <c r="C518" s="48"/>
      <c r="D518" s="48"/>
    </row>
    <row r="519" spans="1:4" ht="60" customHeight="1" x14ac:dyDescent="0.2">
      <c r="A519" s="48"/>
      <c r="B519" s="48"/>
      <c r="C519" s="48"/>
      <c r="D519" s="48"/>
    </row>
    <row r="520" spans="1:4" ht="60" customHeight="1" x14ac:dyDescent="0.2">
      <c r="A520" s="48"/>
      <c r="B520" s="48"/>
      <c r="C520" s="48"/>
      <c r="D520" s="48"/>
    </row>
    <row r="521" spans="1:4" ht="60" customHeight="1" x14ac:dyDescent="0.2">
      <c r="A521" s="48"/>
      <c r="B521" s="48"/>
      <c r="C521" s="48"/>
      <c r="D521" s="48"/>
    </row>
    <row r="522" spans="1:4" ht="60" customHeight="1" x14ac:dyDescent="0.2">
      <c r="A522" s="48"/>
      <c r="B522" s="48"/>
      <c r="C522" s="48"/>
      <c r="D522" s="48"/>
    </row>
    <row r="523" spans="1:4" ht="60" customHeight="1" x14ac:dyDescent="0.2">
      <c r="A523" s="48"/>
      <c r="B523" s="48"/>
      <c r="C523" s="48"/>
      <c r="D523" s="48"/>
    </row>
    <row r="524" spans="1:4" ht="60" customHeight="1" x14ac:dyDescent="0.2">
      <c r="A524" s="48"/>
      <c r="B524" s="48"/>
      <c r="C524" s="48"/>
      <c r="D524" s="48"/>
    </row>
    <row r="525" spans="1:4" ht="60" customHeight="1" x14ac:dyDescent="0.2">
      <c r="A525" s="48"/>
      <c r="B525" s="48"/>
      <c r="C525" s="48"/>
      <c r="D525" s="48"/>
    </row>
    <row r="526" spans="1:4" ht="60" customHeight="1" x14ac:dyDescent="0.2">
      <c r="A526" s="48"/>
      <c r="B526" s="48"/>
      <c r="C526" s="48"/>
      <c r="D526" s="48"/>
    </row>
    <row r="527" spans="1:4" ht="60" customHeight="1" x14ac:dyDescent="0.2">
      <c r="A527" s="48"/>
      <c r="B527" s="48"/>
      <c r="C527" s="48"/>
      <c r="D527" s="48"/>
    </row>
    <row r="528" spans="1:4" ht="60" customHeight="1" x14ac:dyDescent="0.2">
      <c r="A528" s="48"/>
      <c r="B528" s="48"/>
      <c r="C528" s="48"/>
      <c r="D528" s="48"/>
    </row>
    <row r="529" spans="1:4" ht="60" customHeight="1" x14ac:dyDescent="0.2">
      <c r="A529" s="48"/>
      <c r="B529" s="48"/>
      <c r="C529" s="48"/>
      <c r="D529" s="48"/>
    </row>
    <row r="530" spans="1:4" ht="60" customHeight="1" x14ac:dyDescent="0.2">
      <c r="A530" s="48"/>
      <c r="B530" s="48"/>
      <c r="C530" s="48"/>
      <c r="D530" s="48"/>
    </row>
    <row r="531" spans="1:4" ht="60" customHeight="1" x14ac:dyDescent="0.2">
      <c r="A531" s="48"/>
      <c r="B531" s="48"/>
      <c r="C531" s="48"/>
      <c r="D531" s="48"/>
    </row>
    <row r="532" spans="1:4" ht="60" customHeight="1" x14ac:dyDescent="0.2">
      <c r="A532" s="48"/>
      <c r="B532" s="48"/>
      <c r="C532" s="48"/>
      <c r="D532" s="48"/>
    </row>
    <row r="533" spans="1:4" ht="60" customHeight="1" x14ac:dyDescent="0.2">
      <c r="A533" s="48"/>
      <c r="B533" s="48"/>
      <c r="C533" s="48"/>
      <c r="D533" s="48"/>
    </row>
    <row r="534" spans="1:4" ht="60" customHeight="1" x14ac:dyDescent="0.2">
      <c r="A534" s="48"/>
      <c r="B534" s="48"/>
      <c r="C534" s="48"/>
      <c r="D534" s="48"/>
    </row>
    <row r="535" spans="1:4" ht="60" customHeight="1" x14ac:dyDescent="0.2">
      <c r="A535" s="48"/>
      <c r="B535" s="48"/>
      <c r="C535" s="48"/>
      <c r="D535" s="48"/>
    </row>
    <row r="536" spans="1:4" ht="60" customHeight="1" x14ac:dyDescent="0.2">
      <c r="A536" s="48"/>
      <c r="B536" s="48"/>
      <c r="C536" s="48"/>
      <c r="D536" s="48"/>
    </row>
    <row r="537" spans="1:4" ht="60" customHeight="1" x14ac:dyDescent="0.2">
      <c r="A537" s="48"/>
      <c r="B537" s="48"/>
      <c r="C537" s="48"/>
      <c r="D537" s="48"/>
    </row>
    <row r="538" spans="1:4" ht="60" customHeight="1" x14ac:dyDescent="0.2">
      <c r="A538" s="48"/>
      <c r="B538" s="48"/>
      <c r="C538" s="48"/>
      <c r="D538" s="48"/>
    </row>
    <row r="539" spans="1:4" ht="60" customHeight="1" x14ac:dyDescent="0.2">
      <c r="A539" s="48"/>
      <c r="B539" s="48"/>
      <c r="C539" s="48"/>
      <c r="D539" s="48"/>
    </row>
    <row r="540" spans="1:4" ht="60" customHeight="1" x14ac:dyDescent="0.2">
      <c r="A540" s="48"/>
      <c r="B540" s="48"/>
      <c r="C540" s="48"/>
      <c r="D540" s="48"/>
    </row>
    <row r="541" spans="1:4" ht="60" customHeight="1" x14ac:dyDescent="0.2">
      <c r="A541" s="48"/>
      <c r="B541" s="48"/>
      <c r="C541" s="48"/>
      <c r="D541" s="48"/>
    </row>
    <row r="542" spans="1:4" ht="60" customHeight="1" x14ac:dyDescent="0.2">
      <c r="A542" s="48"/>
      <c r="B542" s="48"/>
      <c r="C542" s="48"/>
      <c r="D542" s="48"/>
    </row>
    <row r="543" spans="1:4" ht="60" customHeight="1" x14ac:dyDescent="0.2">
      <c r="A543" s="48"/>
      <c r="B543" s="48"/>
      <c r="C543" s="48"/>
      <c r="D543" s="48"/>
    </row>
    <row r="544" spans="1:4" ht="60" customHeight="1" x14ac:dyDescent="0.2">
      <c r="A544" s="48"/>
      <c r="B544" s="48"/>
      <c r="C544" s="48"/>
      <c r="D544" s="48"/>
    </row>
    <row r="545" spans="1:4" ht="60" customHeight="1" x14ac:dyDescent="0.2">
      <c r="A545" s="48"/>
      <c r="B545" s="48"/>
      <c r="C545" s="48"/>
      <c r="D545" s="48"/>
    </row>
    <row r="546" spans="1:4" ht="60" customHeight="1" x14ac:dyDescent="0.2">
      <c r="A546" s="48"/>
      <c r="B546" s="48"/>
      <c r="C546" s="48"/>
      <c r="D546" s="48"/>
    </row>
    <row r="547" spans="1:4" ht="60" customHeight="1" x14ac:dyDescent="0.2">
      <c r="A547" s="48"/>
      <c r="B547" s="48"/>
      <c r="C547" s="48"/>
      <c r="D547" s="48"/>
    </row>
    <row r="548" spans="1:4" ht="60" customHeight="1" x14ac:dyDescent="0.2">
      <c r="A548" s="48"/>
      <c r="B548" s="48"/>
      <c r="C548" s="48"/>
      <c r="D548" s="48"/>
    </row>
    <row r="549" spans="1:4" ht="60" customHeight="1" x14ac:dyDescent="0.2">
      <c r="A549" s="48"/>
      <c r="B549" s="48"/>
      <c r="C549" s="48"/>
      <c r="D549" s="48"/>
    </row>
    <row r="550" spans="1:4" ht="60" customHeight="1" x14ac:dyDescent="0.2">
      <c r="A550" s="48"/>
      <c r="B550" s="48"/>
      <c r="C550" s="48"/>
      <c r="D550" s="48"/>
    </row>
    <row r="551" spans="1:4" ht="60" customHeight="1" x14ac:dyDescent="0.2">
      <c r="A551" s="48"/>
      <c r="B551" s="48"/>
      <c r="C551" s="48"/>
      <c r="D551" s="48"/>
    </row>
    <row r="552" spans="1:4" ht="60" customHeight="1" x14ac:dyDescent="0.2">
      <c r="A552" s="48"/>
      <c r="B552" s="48"/>
      <c r="C552" s="48"/>
      <c r="D552" s="48"/>
    </row>
    <row r="553" spans="1:4" ht="60" customHeight="1" x14ac:dyDescent="0.2">
      <c r="A553" s="48"/>
      <c r="B553" s="48"/>
      <c r="C553" s="48"/>
      <c r="D553" s="48"/>
    </row>
    <row r="554" spans="1:4" ht="60" customHeight="1" x14ac:dyDescent="0.2">
      <c r="A554" s="48"/>
      <c r="B554" s="48"/>
      <c r="C554" s="48"/>
      <c r="D554" s="48"/>
    </row>
    <row r="555" spans="1:4" ht="60" customHeight="1" x14ac:dyDescent="0.2">
      <c r="A555" s="48"/>
      <c r="B555" s="48"/>
      <c r="C555" s="48"/>
      <c r="D555" s="48"/>
    </row>
    <row r="556" spans="1:4" ht="60" customHeight="1" x14ac:dyDescent="0.2">
      <c r="A556" s="48"/>
      <c r="B556" s="48"/>
      <c r="C556" s="48"/>
      <c r="D556" s="48"/>
    </row>
    <row r="557" spans="1:4" ht="60" customHeight="1" x14ac:dyDescent="0.2">
      <c r="A557" s="48"/>
      <c r="B557" s="48"/>
      <c r="C557" s="48"/>
      <c r="D557" s="48"/>
    </row>
    <row r="558" spans="1:4" ht="60" customHeight="1" x14ac:dyDescent="0.2">
      <c r="A558" s="48"/>
      <c r="B558" s="48"/>
      <c r="C558" s="48"/>
      <c r="D558" s="48"/>
    </row>
    <row r="559" spans="1:4" ht="60" customHeight="1" x14ac:dyDescent="0.2">
      <c r="A559" s="48"/>
      <c r="B559" s="48"/>
      <c r="C559" s="48"/>
      <c r="D559" s="48"/>
    </row>
    <row r="560" spans="1:4" ht="60" customHeight="1" x14ac:dyDescent="0.2">
      <c r="A560" s="48"/>
      <c r="B560" s="48"/>
      <c r="C560" s="48"/>
      <c r="D560" s="48"/>
    </row>
    <row r="561" spans="1:4" ht="60" customHeight="1" x14ac:dyDescent="0.2">
      <c r="A561" s="48"/>
      <c r="B561" s="48"/>
      <c r="C561" s="48"/>
      <c r="D561" s="48"/>
    </row>
    <row r="562" spans="1:4" ht="60" customHeight="1" x14ac:dyDescent="0.2">
      <c r="A562" s="48"/>
      <c r="B562" s="48"/>
      <c r="C562" s="48"/>
      <c r="D562" s="48"/>
    </row>
    <row r="563" spans="1:4" ht="60" customHeight="1" x14ac:dyDescent="0.2">
      <c r="A563" s="48"/>
      <c r="B563" s="48"/>
      <c r="C563" s="48"/>
      <c r="D563" s="48"/>
    </row>
    <row r="564" spans="1:4" ht="60" customHeight="1" x14ac:dyDescent="0.2">
      <c r="A564" s="48"/>
      <c r="B564" s="48"/>
      <c r="C564" s="48"/>
      <c r="D564" s="48"/>
    </row>
    <row r="565" spans="1:4" ht="60" customHeight="1" x14ac:dyDescent="0.2">
      <c r="A565" s="48"/>
      <c r="B565" s="48"/>
      <c r="C565" s="48"/>
      <c r="D565" s="48"/>
    </row>
    <row r="566" spans="1:4" ht="60" customHeight="1" x14ac:dyDescent="0.2">
      <c r="A566" s="48"/>
      <c r="B566" s="48"/>
      <c r="C566" s="48"/>
      <c r="D566" s="48"/>
    </row>
    <row r="567" spans="1:4" ht="60" customHeight="1" x14ac:dyDescent="0.2">
      <c r="A567" s="48"/>
      <c r="B567" s="48"/>
      <c r="C567" s="48"/>
      <c r="D567" s="48"/>
    </row>
    <row r="568" spans="1:4" ht="60" customHeight="1" x14ac:dyDescent="0.2">
      <c r="A568" s="48"/>
      <c r="B568" s="48"/>
      <c r="C568" s="48"/>
      <c r="D568" s="48"/>
    </row>
    <row r="569" spans="1:4" ht="60" customHeight="1" x14ac:dyDescent="0.2">
      <c r="A569" s="48"/>
      <c r="B569" s="48"/>
      <c r="C569" s="48"/>
      <c r="D569" s="48"/>
    </row>
    <row r="570" spans="1:4" ht="60" customHeight="1" x14ac:dyDescent="0.2">
      <c r="A570" s="48"/>
      <c r="B570" s="48"/>
      <c r="C570" s="48"/>
      <c r="D570" s="48"/>
    </row>
    <row r="571" spans="1:4" ht="60" customHeight="1" x14ac:dyDescent="0.2">
      <c r="A571" s="48"/>
      <c r="B571" s="48"/>
      <c r="C571" s="48"/>
      <c r="D571" s="48"/>
    </row>
    <row r="572" spans="1:4" ht="60" customHeight="1" x14ac:dyDescent="0.2">
      <c r="A572" s="48"/>
      <c r="B572" s="48"/>
      <c r="C572" s="48"/>
      <c r="D572" s="48"/>
    </row>
    <row r="573" spans="1:4" ht="60" customHeight="1" x14ac:dyDescent="0.2">
      <c r="A573" s="48"/>
      <c r="B573" s="48"/>
      <c r="C573" s="48"/>
      <c r="D573" s="48"/>
    </row>
    <row r="574" spans="1:4" ht="60" customHeight="1" x14ac:dyDescent="0.2">
      <c r="A574" s="48"/>
      <c r="B574" s="48"/>
      <c r="C574" s="48"/>
      <c r="D574" s="48"/>
    </row>
    <row r="575" spans="1:4" ht="60" customHeight="1" x14ac:dyDescent="0.2">
      <c r="A575" s="48"/>
      <c r="B575" s="48"/>
      <c r="C575" s="48"/>
      <c r="D575" s="48"/>
    </row>
    <row r="576" spans="1:4" ht="60" customHeight="1" x14ac:dyDescent="0.2">
      <c r="A576" s="48"/>
      <c r="B576" s="48"/>
      <c r="C576" s="48"/>
      <c r="D576" s="48"/>
    </row>
    <row r="577" spans="1:4" ht="60" customHeight="1" x14ac:dyDescent="0.2">
      <c r="A577" s="48"/>
      <c r="B577" s="48"/>
      <c r="C577" s="48"/>
      <c r="D577" s="48"/>
    </row>
    <row r="578" spans="1:4" ht="60" customHeight="1" x14ac:dyDescent="0.2">
      <c r="A578" s="48"/>
      <c r="B578" s="48"/>
      <c r="C578" s="48"/>
      <c r="D578" s="48"/>
    </row>
    <row r="579" spans="1:4" ht="60" customHeight="1" x14ac:dyDescent="0.2">
      <c r="A579" s="48"/>
      <c r="B579" s="48"/>
      <c r="C579" s="48"/>
      <c r="D579" s="48"/>
    </row>
    <row r="580" spans="1:4" ht="60" customHeight="1" x14ac:dyDescent="0.2">
      <c r="A580" s="48"/>
      <c r="B580" s="48"/>
      <c r="C580" s="48"/>
      <c r="D580" s="48"/>
    </row>
    <row r="581" spans="1:4" ht="60" customHeight="1" x14ac:dyDescent="0.2">
      <c r="A581" s="48"/>
      <c r="B581" s="48"/>
      <c r="C581" s="48"/>
      <c r="D581" s="48"/>
    </row>
    <row r="582" spans="1:4" ht="60" customHeight="1" x14ac:dyDescent="0.2">
      <c r="A582" s="48"/>
      <c r="B582" s="48"/>
      <c r="C582" s="48"/>
      <c r="D582" s="48"/>
    </row>
    <row r="583" spans="1:4" ht="60" customHeight="1" x14ac:dyDescent="0.2">
      <c r="A583" s="48"/>
      <c r="B583" s="48"/>
      <c r="C583" s="48"/>
      <c r="D583" s="48"/>
    </row>
    <row r="584" spans="1:4" ht="60" customHeight="1" x14ac:dyDescent="0.2">
      <c r="A584" s="48"/>
      <c r="B584" s="48"/>
      <c r="C584" s="48"/>
      <c r="D584" s="48"/>
    </row>
    <row r="585" spans="1:4" ht="60" customHeight="1" x14ac:dyDescent="0.2">
      <c r="A585" s="48"/>
      <c r="B585" s="48"/>
      <c r="C585" s="48"/>
      <c r="D585" s="48"/>
    </row>
    <row r="586" spans="1:4" ht="60" customHeight="1" x14ac:dyDescent="0.2">
      <c r="A586" s="48"/>
      <c r="B586" s="48"/>
      <c r="C586" s="48"/>
      <c r="D586" s="48"/>
    </row>
    <row r="587" spans="1:4" ht="60" customHeight="1" x14ac:dyDescent="0.2">
      <c r="A587" s="48"/>
      <c r="B587" s="48"/>
      <c r="C587" s="48"/>
      <c r="D587" s="48"/>
    </row>
    <row r="588" spans="1:4" ht="60" customHeight="1" x14ac:dyDescent="0.2">
      <c r="A588" s="48"/>
      <c r="B588" s="48"/>
      <c r="C588" s="48"/>
      <c r="D588" s="48"/>
    </row>
    <row r="589" spans="1:4" ht="60" customHeight="1" x14ac:dyDescent="0.2">
      <c r="A589" s="48"/>
      <c r="B589" s="48"/>
      <c r="C589" s="48"/>
      <c r="D589" s="48"/>
    </row>
    <row r="590" spans="1:4" ht="60" customHeight="1" x14ac:dyDescent="0.2">
      <c r="A590" s="48"/>
      <c r="B590" s="48"/>
      <c r="C590" s="48"/>
      <c r="D590" s="48"/>
    </row>
    <row r="591" spans="1:4" ht="60" customHeight="1" x14ac:dyDescent="0.2">
      <c r="A591" s="48"/>
      <c r="B591" s="48"/>
      <c r="C591" s="48"/>
      <c r="D591" s="48"/>
    </row>
    <row r="592" spans="1:4" ht="60" customHeight="1" x14ac:dyDescent="0.2">
      <c r="A592" s="48"/>
      <c r="B592" s="48"/>
      <c r="C592" s="48"/>
      <c r="D592" s="48"/>
    </row>
    <row r="593" spans="1:4" ht="60" customHeight="1" x14ac:dyDescent="0.2">
      <c r="A593" s="48"/>
      <c r="B593" s="48"/>
      <c r="C593" s="48"/>
      <c r="D593" s="48"/>
    </row>
    <row r="594" spans="1:4" ht="60" customHeight="1" x14ac:dyDescent="0.2">
      <c r="A594" s="48"/>
      <c r="B594" s="48"/>
      <c r="C594" s="48"/>
      <c r="D594" s="48"/>
    </row>
    <row r="595" spans="1:4" ht="60" customHeight="1" x14ac:dyDescent="0.2">
      <c r="A595" s="48"/>
      <c r="B595" s="48"/>
      <c r="C595" s="48"/>
      <c r="D595" s="48"/>
    </row>
    <row r="596" spans="1:4" ht="60" customHeight="1" x14ac:dyDescent="0.2">
      <c r="A596" s="48"/>
      <c r="B596" s="48"/>
      <c r="C596" s="48"/>
      <c r="D596" s="48"/>
    </row>
    <row r="597" spans="1:4" ht="60" customHeight="1" x14ac:dyDescent="0.2">
      <c r="A597" s="48"/>
      <c r="B597" s="48"/>
      <c r="C597" s="48"/>
      <c r="D597" s="48"/>
    </row>
    <row r="598" spans="1:4" ht="60" customHeight="1" x14ac:dyDescent="0.2">
      <c r="A598" s="48"/>
      <c r="B598" s="48"/>
      <c r="C598" s="48"/>
      <c r="D598" s="48"/>
    </row>
    <row r="599" spans="1:4" ht="60" customHeight="1" x14ac:dyDescent="0.2">
      <c r="A599" s="48"/>
      <c r="B599" s="48"/>
      <c r="C599" s="48"/>
      <c r="D599" s="48"/>
    </row>
    <row r="600" spans="1:4" ht="60" customHeight="1" x14ac:dyDescent="0.2">
      <c r="A600" s="48"/>
      <c r="B600" s="48"/>
      <c r="C600" s="48"/>
      <c r="D600" s="48"/>
    </row>
    <row r="601" spans="1:4" ht="60" customHeight="1" x14ac:dyDescent="0.2">
      <c r="A601" s="48"/>
      <c r="B601" s="48"/>
      <c r="C601" s="48"/>
      <c r="D601" s="48"/>
    </row>
    <row r="602" spans="1:4" ht="60" customHeight="1" x14ac:dyDescent="0.2">
      <c r="A602" s="48"/>
      <c r="B602" s="48"/>
      <c r="C602" s="48"/>
      <c r="D602" s="48"/>
    </row>
    <row r="603" spans="1:4" ht="60" customHeight="1" x14ac:dyDescent="0.2">
      <c r="A603" s="48"/>
      <c r="B603" s="48"/>
      <c r="C603" s="48"/>
      <c r="D603" s="48"/>
    </row>
    <row r="604" spans="1:4" ht="60" customHeight="1" x14ac:dyDescent="0.2">
      <c r="A604" s="48"/>
      <c r="B604" s="48"/>
      <c r="C604" s="48"/>
      <c r="D604" s="48"/>
    </row>
    <row r="605" spans="1:4" ht="60" customHeight="1" x14ac:dyDescent="0.2">
      <c r="A605" s="48"/>
      <c r="B605" s="48"/>
      <c r="C605" s="48"/>
      <c r="D605" s="48"/>
    </row>
    <row r="606" spans="1:4" ht="60" customHeight="1" x14ac:dyDescent="0.2">
      <c r="A606" s="48"/>
      <c r="B606" s="48"/>
      <c r="C606" s="48"/>
      <c r="D606" s="48"/>
    </row>
    <row r="607" spans="1:4" ht="60" customHeight="1" x14ac:dyDescent="0.2">
      <c r="A607" s="48"/>
      <c r="B607" s="48"/>
      <c r="C607" s="48"/>
      <c r="D607" s="48"/>
    </row>
    <row r="608" spans="1:4" ht="60" customHeight="1" x14ac:dyDescent="0.2">
      <c r="A608" s="48"/>
      <c r="B608" s="48"/>
      <c r="C608" s="48"/>
      <c r="D608" s="48"/>
    </row>
    <row r="609" spans="1:4" ht="60" customHeight="1" x14ac:dyDescent="0.2">
      <c r="A609" s="48"/>
      <c r="B609" s="48"/>
      <c r="C609" s="48"/>
      <c r="D609" s="48"/>
    </row>
    <row r="610" spans="1:4" ht="60" customHeight="1" x14ac:dyDescent="0.2">
      <c r="A610" s="48"/>
      <c r="B610" s="48"/>
      <c r="C610" s="48"/>
      <c r="D610" s="48"/>
    </row>
    <row r="611" spans="1:4" ht="60" customHeight="1" x14ac:dyDescent="0.2">
      <c r="A611" s="48"/>
      <c r="B611" s="48"/>
      <c r="C611" s="48"/>
      <c r="D611" s="48"/>
    </row>
    <row r="612" spans="1:4" ht="60" customHeight="1" x14ac:dyDescent="0.2">
      <c r="A612" s="48"/>
      <c r="B612" s="48"/>
      <c r="C612" s="48"/>
      <c r="D612" s="48"/>
    </row>
    <row r="613" spans="1:4" ht="60" customHeight="1" x14ac:dyDescent="0.2">
      <c r="A613" s="48"/>
      <c r="B613" s="48"/>
      <c r="C613" s="48"/>
      <c r="D613" s="48"/>
    </row>
    <row r="614" spans="1:4" ht="60" customHeight="1" x14ac:dyDescent="0.2">
      <c r="A614" s="48"/>
      <c r="B614" s="48"/>
      <c r="C614" s="48"/>
      <c r="D614" s="48"/>
    </row>
    <row r="615" spans="1:4" ht="60" customHeight="1" x14ac:dyDescent="0.2">
      <c r="A615" s="48"/>
      <c r="B615" s="48"/>
      <c r="C615" s="48"/>
      <c r="D615" s="48"/>
    </row>
    <row r="616" spans="1:4" ht="60" customHeight="1" x14ac:dyDescent="0.2">
      <c r="A616" s="48"/>
      <c r="B616" s="48"/>
      <c r="C616" s="48"/>
      <c r="D616" s="48"/>
    </row>
    <row r="617" spans="1:4" ht="60" customHeight="1" x14ac:dyDescent="0.2">
      <c r="A617" s="48"/>
      <c r="B617" s="48"/>
      <c r="C617" s="48"/>
      <c r="D617" s="48"/>
    </row>
    <row r="618" spans="1:4" ht="60" customHeight="1" x14ac:dyDescent="0.2">
      <c r="A618" s="48"/>
      <c r="B618" s="48"/>
      <c r="C618" s="48"/>
      <c r="D618" s="48"/>
    </row>
    <row r="619" spans="1:4" ht="60" customHeight="1" x14ac:dyDescent="0.2">
      <c r="A619" s="48"/>
      <c r="B619" s="48"/>
      <c r="C619" s="48"/>
      <c r="D619" s="48"/>
    </row>
    <row r="620" spans="1:4" ht="60" customHeight="1" x14ac:dyDescent="0.2">
      <c r="A620" s="48"/>
      <c r="B620" s="48"/>
      <c r="C620" s="48"/>
      <c r="D620" s="48"/>
    </row>
    <row r="621" spans="1:4" ht="60" customHeight="1" x14ac:dyDescent="0.2">
      <c r="A621" s="48"/>
      <c r="B621" s="48"/>
      <c r="C621" s="48"/>
      <c r="D621" s="48"/>
    </row>
    <row r="622" spans="1:4" ht="60" customHeight="1" x14ac:dyDescent="0.2">
      <c r="A622" s="48"/>
      <c r="B622" s="48"/>
      <c r="C622" s="48"/>
      <c r="D622" s="48"/>
    </row>
    <row r="623" spans="1:4" ht="60" customHeight="1" x14ac:dyDescent="0.2">
      <c r="A623" s="48"/>
      <c r="B623" s="48"/>
      <c r="C623" s="48"/>
      <c r="D623" s="48"/>
    </row>
    <row r="624" spans="1:4" ht="60" customHeight="1" x14ac:dyDescent="0.2">
      <c r="A624" s="48"/>
      <c r="B624" s="48"/>
      <c r="C624" s="48"/>
      <c r="D624" s="48"/>
    </row>
    <row r="625" spans="1:4" ht="60" customHeight="1" x14ac:dyDescent="0.2">
      <c r="A625" s="48"/>
      <c r="B625" s="48"/>
      <c r="C625" s="48"/>
      <c r="D625" s="48"/>
    </row>
    <row r="626" spans="1:4" ht="60" customHeight="1" x14ac:dyDescent="0.2">
      <c r="A626" s="48"/>
      <c r="B626" s="48"/>
      <c r="C626" s="48"/>
      <c r="D626" s="48"/>
    </row>
    <row r="627" spans="1:4" ht="60" customHeight="1" x14ac:dyDescent="0.2">
      <c r="A627" s="48"/>
      <c r="B627" s="48"/>
      <c r="C627" s="48"/>
      <c r="D627" s="48"/>
    </row>
    <row r="628" spans="1:4" ht="60" customHeight="1" x14ac:dyDescent="0.2">
      <c r="A628" s="48"/>
      <c r="B628" s="48"/>
      <c r="C628" s="48"/>
      <c r="D628" s="48"/>
    </row>
    <row r="629" spans="1:4" ht="60" customHeight="1" x14ac:dyDescent="0.2">
      <c r="A629" s="48"/>
      <c r="B629" s="48"/>
      <c r="C629" s="48"/>
      <c r="D629" s="48"/>
    </row>
    <row r="630" spans="1:4" ht="60" customHeight="1" x14ac:dyDescent="0.2">
      <c r="A630" s="48"/>
      <c r="B630" s="48"/>
      <c r="C630" s="48"/>
      <c r="D630" s="48"/>
    </row>
    <row r="631" spans="1:4" ht="60" customHeight="1" x14ac:dyDescent="0.2">
      <c r="A631" s="48"/>
      <c r="B631" s="48"/>
      <c r="C631" s="48"/>
      <c r="D631" s="48"/>
    </row>
    <row r="632" spans="1:4" ht="60" customHeight="1" x14ac:dyDescent="0.2">
      <c r="A632" s="48"/>
      <c r="B632" s="48"/>
      <c r="C632" s="48"/>
      <c r="D632" s="48"/>
    </row>
    <row r="633" spans="1:4" ht="60" customHeight="1" x14ac:dyDescent="0.2">
      <c r="A633" s="48"/>
      <c r="B633" s="48"/>
      <c r="C633" s="48"/>
      <c r="D633" s="48"/>
    </row>
    <row r="634" spans="1:4" ht="60" customHeight="1" x14ac:dyDescent="0.2">
      <c r="A634" s="48"/>
      <c r="B634" s="48"/>
      <c r="C634" s="48"/>
      <c r="D634" s="48"/>
    </row>
    <row r="635" spans="1:4" ht="60" customHeight="1" x14ac:dyDescent="0.2">
      <c r="A635" s="48"/>
      <c r="B635" s="48"/>
      <c r="C635" s="48"/>
      <c r="D635" s="48"/>
    </row>
    <row r="636" spans="1:4" ht="60" customHeight="1" x14ac:dyDescent="0.2">
      <c r="A636" s="48"/>
      <c r="B636" s="48"/>
      <c r="C636" s="48"/>
      <c r="D636" s="48"/>
    </row>
    <row r="637" spans="1:4" ht="60" customHeight="1" x14ac:dyDescent="0.2">
      <c r="A637" s="48"/>
      <c r="B637" s="48"/>
      <c r="C637" s="48"/>
      <c r="D637" s="48"/>
    </row>
    <row r="638" spans="1:4" ht="60" customHeight="1" x14ac:dyDescent="0.2">
      <c r="A638" s="48"/>
      <c r="B638" s="48"/>
      <c r="C638" s="48"/>
      <c r="D638" s="48"/>
    </row>
    <row r="639" spans="1:4" ht="60" customHeight="1" x14ac:dyDescent="0.2">
      <c r="A639" s="48"/>
      <c r="B639" s="48"/>
      <c r="C639" s="48"/>
      <c r="D639" s="48"/>
    </row>
    <row r="640" spans="1:4" ht="60" customHeight="1" x14ac:dyDescent="0.2">
      <c r="A640" s="48"/>
      <c r="B640" s="48"/>
      <c r="C640" s="48"/>
      <c r="D640" s="48"/>
    </row>
    <row r="641" spans="1:4" ht="60" customHeight="1" x14ac:dyDescent="0.2">
      <c r="A641" s="48"/>
      <c r="B641" s="48"/>
      <c r="C641" s="48"/>
      <c r="D641" s="48"/>
    </row>
    <row r="642" spans="1:4" ht="60" customHeight="1" x14ac:dyDescent="0.2">
      <c r="A642" s="48"/>
      <c r="B642" s="48"/>
      <c r="C642" s="48"/>
      <c r="D642" s="48"/>
    </row>
    <row r="643" spans="1:4" ht="60" customHeight="1" x14ac:dyDescent="0.2">
      <c r="A643" s="48"/>
      <c r="B643" s="48"/>
      <c r="C643" s="48"/>
      <c r="D643" s="48"/>
    </row>
    <row r="644" spans="1:4" ht="60" customHeight="1" x14ac:dyDescent="0.2">
      <c r="A644" s="48"/>
      <c r="B644" s="48"/>
      <c r="C644" s="48"/>
      <c r="D644" s="48"/>
    </row>
    <row r="645" spans="1:4" ht="60" customHeight="1" x14ac:dyDescent="0.2">
      <c r="A645" s="48"/>
      <c r="B645" s="48"/>
      <c r="C645" s="48"/>
      <c r="D645" s="48"/>
    </row>
    <row r="646" spans="1:4" ht="60" customHeight="1" x14ac:dyDescent="0.2">
      <c r="A646" s="48"/>
      <c r="B646" s="48"/>
      <c r="C646" s="48"/>
      <c r="D646" s="48"/>
    </row>
    <row r="647" spans="1:4" ht="60" customHeight="1" x14ac:dyDescent="0.2">
      <c r="A647" s="48"/>
      <c r="B647" s="48"/>
      <c r="C647" s="48"/>
      <c r="D647" s="48"/>
    </row>
    <row r="648" spans="1:4" ht="60" customHeight="1" x14ac:dyDescent="0.2">
      <c r="A648" s="48"/>
      <c r="B648" s="48"/>
      <c r="C648" s="48"/>
      <c r="D648" s="48"/>
    </row>
    <row r="649" spans="1:4" ht="60" customHeight="1" x14ac:dyDescent="0.2">
      <c r="A649" s="48"/>
      <c r="B649" s="48"/>
      <c r="C649" s="48"/>
      <c r="D649" s="48"/>
    </row>
    <row r="650" spans="1:4" ht="60" customHeight="1" x14ac:dyDescent="0.2">
      <c r="A650" s="48"/>
      <c r="B650" s="48"/>
      <c r="C650" s="48"/>
      <c r="D650" s="48"/>
    </row>
    <row r="651" spans="1:4" ht="60" customHeight="1" x14ac:dyDescent="0.2">
      <c r="A651" s="48"/>
      <c r="B651" s="48"/>
      <c r="C651" s="48"/>
      <c r="D651" s="48"/>
    </row>
    <row r="652" spans="1:4" ht="60" customHeight="1" x14ac:dyDescent="0.2">
      <c r="A652" s="48"/>
      <c r="B652" s="48"/>
      <c r="C652" s="48"/>
      <c r="D652" s="48"/>
    </row>
    <row r="653" spans="1:4" ht="60" customHeight="1" x14ac:dyDescent="0.2">
      <c r="A653" s="48"/>
      <c r="B653" s="48"/>
      <c r="C653" s="48"/>
      <c r="D653" s="48"/>
    </row>
    <row r="654" spans="1:4" ht="60" customHeight="1" x14ac:dyDescent="0.2">
      <c r="A654" s="48"/>
      <c r="B654" s="48"/>
      <c r="C654" s="48"/>
      <c r="D654" s="48"/>
    </row>
    <row r="655" spans="1:4" ht="60" customHeight="1" x14ac:dyDescent="0.2">
      <c r="A655" s="48"/>
      <c r="B655" s="48"/>
      <c r="C655" s="48"/>
      <c r="D655" s="48"/>
    </row>
    <row r="656" spans="1:4" ht="60" customHeight="1" x14ac:dyDescent="0.2">
      <c r="A656" s="48"/>
      <c r="B656" s="48"/>
      <c r="C656" s="48"/>
      <c r="D656" s="48"/>
    </row>
    <row r="657" spans="1:4" ht="60" customHeight="1" x14ac:dyDescent="0.2">
      <c r="A657" s="48"/>
      <c r="B657" s="48"/>
      <c r="C657" s="48"/>
      <c r="D657" s="48"/>
    </row>
    <row r="658" spans="1:4" ht="60" customHeight="1" x14ac:dyDescent="0.2">
      <c r="A658" s="48"/>
      <c r="B658" s="48"/>
      <c r="C658" s="48"/>
      <c r="D658" s="48"/>
    </row>
    <row r="659" spans="1:4" ht="60" customHeight="1" x14ac:dyDescent="0.2">
      <c r="A659" s="48"/>
      <c r="B659" s="48"/>
      <c r="C659" s="48"/>
      <c r="D659" s="48"/>
    </row>
    <row r="660" spans="1:4" ht="60" customHeight="1" x14ac:dyDescent="0.2">
      <c r="A660" s="48"/>
      <c r="B660" s="48"/>
      <c r="C660" s="48"/>
      <c r="D660" s="48"/>
    </row>
    <row r="661" spans="1:4" ht="60" customHeight="1" x14ac:dyDescent="0.2">
      <c r="A661" s="48"/>
      <c r="B661" s="48"/>
      <c r="C661" s="48"/>
      <c r="D661" s="48"/>
    </row>
    <row r="662" spans="1:4" ht="60" customHeight="1" x14ac:dyDescent="0.2">
      <c r="A662" s="48"/>
      <c r="B662" s="48"/>
      <c r="C662" s="48"/>
      <c r="D662" s="48"/>
    </row>
    <row r="663" spans="1:4" ht="60" customHeight="1" x14ac:dyDescent="0.2">
      <c r="A663" s="48"/>
      <c r="B663" s="48"/>
      <c r="C663" s="48"/>
      <c r="D663" s="48"/>
    </row>
    <row r="664" spans="1:4" ht="60" customHeight="1" x14ac:dyDescent="0.2">
      <c r="A664" s="48"/>
      <c r="B664" s="48"/>
      <c r="C664" s="48"/>
      <c r="D664" s="48"/>
    </row>
    <row r="665" spans="1:4" ht="60" customHeight="1" x14ac:dyDescent="0.2">
      <c r="A665" s="48"/>
      <c r="B665" s="48"/>
      <c r="C665" s="48"/>
      <c r="D665" s="48"/>
    </row>
    <row r="666" spans="1:4" ht="60" customHeight="1" x14ac:dyDescent="0.2">
      <c r="A666" s="48"/>
      <c r="B666" s="48"/>
      <c r="C666" s="48"/>
      <c r="D666" s="48"/>
    </row>
    <row r="667" spans="1:4" ht="60" customHeight="1" x14ac:dyDescent="0.2">
      <c r="A667" s="48"/>
      <c r="B667" s="48"/>
      <c r="C667" s="48"/>
      <c r="D667" s="48"/>
    </row>
    <row r="668" spans="1:4" ht="60" customHeight="1" x14ac:dyDescent="0.2">
      <c r="A668" s="48"/>
      <c r="B668" s="48"/>
      <c r="C668" s="48"/>
      <c r="D668" s="48"/>
    </row>
    <row r="669" spans="1:4" ht="60" customHeight="1" x14ac:dyDescent="0.2">
      <c r="A669" s="48"/>
      <c r="B669" s="48"/>
      <c r="C669" s="48"/>
      <c r="D669" s="48"/>
    </row>
    <row r="670" spans="1:4" ht="60" customHeight="1" x14ac:dyDescent="0.2">
      <c r="A670" s="48"/>
      <c r="B670" s="48"/>
      <c r="C670" s="48"/>
      <c r="D670" s="48"/>
    </row>
    <row r="671" spans="1:4" ht="60" customHeight="1" x14ac:dyDescent="0.2">
      <c r="A671" s="48"/>
      <c r="B671" s="48"/>
      <c r="C671" s="48"/>
      <c r="D671" s="48"/>
    </row>
    <row r="672" spans="1:4" ht="60" customHeight="1" x14ac:dyDescent="0.2">
      <c r="A672" s="48"/>
      <c r="B672" s="48"/>
      <c r="C672" s="48"/>
      <c r="D672" s="48"/>
    </row>
    <row r="673" spans="1:4" ht="60" customHeight="1" x14ac:dyDescent="0.2">
      <c r="A673" s="48"/>
      <c r="B673" s="48"/>
      <c r="C673" s="48"/>
      <c r="D673" s="48"/>
    </row>
    <row r="674" spans="1:4" ht="60" customHeight="1" x14ac:dyDescent="0.2">
      <c r="A674" s="48"/>
      <c r="B674" s="48"/>
      <c r="C674" s="48"/>
      <c r="D674" s="48"/>
    </row>
    <row r="675" spans="1:4" ht="60" customHeight="1" x14ac:dyDescent="0.2">
      <c r="A675" s="48"/>
      <c r="B675" s="48"/>
      <c r="C675" s="48"/>
      <c r="D675" s="48"/>
    </row>
    <row r="676" spans="1:4" ht="60" customHeight="1" x14ac:dyDescent="0.2">
      <c r="A676" s="48"/>
      <c r="B676" s="48"/>
      <c r="C676" s="48"/>
      <c r="D676" s="48"/>
    </row>
    <row r="677" spans="1:4" ht="60" customHeight="1" x14ac:dyDescent="0.2">
      <c r="A677" s="48"/>
      <c r="B677" s="48"/>
      <c r="C677" s="48"/>
      <c r="D677" s="48"/>
    </row>
    <row r="678" spans="1:4" ht="60" customHeight="1" x14ac:dyDescent="0.2">
      <c r="A678" s="48"/>
      <c r="B678" s="48"/>
      <c r="C678" s="48"/>
      <c r="D678" s="48"/>
    </row>
    <row r="679" spans="1:4" ht="60" customHeight="1" x14ac:dyDescent="0.2">
      <c r="A679" s="48"/>
      <c r="B679" s="48"/>
      <c r="C679" s="48"/>
      <c r="D679" s="48"/>
    </row>
    <row r="680" spans="1:4" ht="60" customHeight="1" x14ac:dyDescent="0.2">
      <c r="A680" s="48"/>
      <c r="B680" s="48"/>
      <c r="C680" s="48"/>
      <c r="D680" s="48"/>
    </row>
    <row r="681" spans="1:4" ht="60" customHeight="1" x14ac:dyDescent="0.2">
      <c r="A681" s="48"/>
      <c r="B681" s="48"/>
      <c r="C681" s="48"/>
      <c r="D681" s="48"/>
    </row>
    <row r="682" spans="1:4" ht="60" customHeight="1" x14ac:dyDescent="0.2">
      <c r="A682" s="48"/>
      <c r="B682" s="48"/>
      <c r="C682" s="48"/>
      <c r="D682" s="48"/>
    </row>
    <row r="683" spans="1:4" ht="60" customHeight="1" x14ac:dyDescent="0.2">
      <c r="A683" s="48"/>
      <c r="B683" s="48"/>
      <c r="C683" s="48"/>
      <c r="D683" s="48"/>
    </row>
    <row r="684" spans="1:4" ht="60" customHeight="1" x14ac:dyDescent="0.2">
      <c r="A684" s="48"/>
      <c r="B684" s="48"/>
      <c r="C684" s="48"/>
      <c r="D684" s="48"/>
    </row>
    <row r="685" spans="1:4" ht="60" customHeight="1" x14ac:dyDescent="0.2">
      <c r="A685" s="48"/>
      <c r="B685" s="48"/>
      <c r="C685" s="48"/>
      <c r="D685" s="48"/>
    </row>
    <row r="686" spans="1:4" ht="60" customHeight="1" x14ac:dyDescent="0.2">
      <c r="A686" s="48"/>
      <c r="B686" s="48"/>
      <c r="C686" s="48"/>
      <c r="D686" s="48"/>
    </row>
    <row r="687" spans="1:4" ht="60" customHeight="1" x14ac:dyDescent="0.2">
      <c r="A687" s="48"/>
      <c r="B687" s="48"/>
      <c r="C687" s="48"/>
      <c r="D687" s="48"/>
    </row>
    <row r="688" spans="1:4" ht="60" customHeight="1" x14ac:dyDescent="0.2">
      <c r="A688" s="48"/>
      <c r="B688" s="48"/>
      <c r="C688" s="48"/>
      <c r="D688" s="48"/>
    </row>
    <row r="689" spans="1:4" ht="60" customHeight="1" x14ac:dyDescent="0.2">
      <c r="A689" s="48"/>
      <c r="B689" s="48"/>
      <c r="C689" s="48"/>
      <c r="D689" s="48"/>
    </row>
    <row r="690" spans="1:4" ht="60" customHeight="1" x14ac:dyDescent="0.2">
      <c r="A690" s="48"/>
      <c r="B690" s="48"/>
      <c r="C690" s="48"/>
      <c r="D690" s="48"/>
    </row>
    <row r="691" spans="1:4" ht="60" customHeight="1" x14ac:dyDescent="0.2">
      <c r="A691" s="48"/>
      <c r="B691" s="48"/>
      <c r="C691" s="48"/>
      <c r="D691" s="48"/>
    </row>
    <row r="692" spans="1:4" ht="60" customHeight="1" x14ac:dyDescent="0.2">
      <c r="A692" s="48"/>
      <c r="B692" s="48"/>
      <c r="C692" s="48"/>
      <c r="D692" s="48"/>
    </row>
    <row r="693" spans="1:4" ht="60" customHeight="1" x14ac:dyDescent="0.2">
      <c r="A693" s="48"/>
      <c r="B693" s="48"/>
      <c r="C693" s="48"/>
      <c r="D693" s="48"/>
    </row>
    <row r="694" spans="1:4" ht="60" customHeight="1" x14ac:dyDescent="0.2">
      <c r="A694" s="48"/>
      <c r="B694" s="48"/>
      <c r="C694" s="48"/>
      <c r="D694" s="48"/>
    </row>
    <row r="695" spans="1:4" ht="60" customHeight="1" x14ac:dyDescent="0.2">
      <c r="A695" s="48"/>
      <c r="B695" s="48"/>
      <c r="C695" s="48"/>
      <c r="D695" s="48"/>
    </row>
    <row r="696" spans="1:4" ht="60" customHeight="1" x14ac:dyDescent="0.2">
      <c r="A696" s="48"/>
      <c r="B696" s="48"/>
      <c r="C696" s="48"/>
      <c r="D696" s="48"/>
    </row>
    <row r="697" spans="1:4" ht="60" customHeight="1" x14ac:dyDescent="0.2">
      <c r="A697" s="48"/>
      <c r="B697" s="48"/>
      <c r="C697" s="48"/>
      <c r="D697" s="48"/>
    </row>
    <row r="698" spans="1:4" ht="60" customHeight="1" x14ac:dyDescent="0.2">
      <c r="A698" s="48"/>
      <c r="B698" s="48"/>
      <c r="C698" s="48"/>
      <c r="D698" s="48"/>
    </row>
    <row r="699" spans="1:4" ht="60" customHeight="1" x14ac:dyDescent="0.2">
      <c r="A699" s="48"/>
      <c r="B699" s="48"/>
      <c r="C699" s="48"/>
      <c r="D699" s="48"/>
    </row>
    <row r="700" spans="1:4" ht="60" customHeight="1" x14ac:dyDescent="0.2">
      <c r="A700" s="48"/>
      <c r="B700" s="48"/>
      <c r="C700" s="48"/>
      <c r="D700" s="48"/>
    </row>
    <row r="701" spans="1:4" ht="60" customHeight="1" x14ac:dyDescent="0.2">
      <c r="A701" s="48"/>
      <c r="B701" s="48"/>
      <c r="C701" s="48"/>
      <c r="D701" s="48"/>
    </row>
    <row r="702" spans="1:4" ht="60" customHeight="1" x14ac:dyDescent="0.2">
      <c r="A702" s="48"/>
      <c r="B702" s="48"/>
      <c r="C702" s="48"/>
      <c r="D702" s="48"/>
    </row>
    <row r="703" spans="1:4" ht="60" customHeight="1" x14ac:dyDescent="0.2">
      <c r="A703" s="48"/>
      <c r="B703" s="48"/>
      <c r="C703" s="48"/>
      <c r="D703" s="48"/>
    </row>
    <row r="704" spans="1:4" ht="60" customHeight="1" x14ac:dyDescent="0.2">
      <c r="A704" s="48"/>
      <c r="B704" s="48"/>
      <c r="C704" s="48"/>
      <c r="D704" s="48"/>
    </row>
    <row r="705" spans="1:4" ht="60" customHeight="1" x14ac:dyDescent="0.2">
      <c r="A705" s="48"/>
      <c r="B705" s="48"/>
      <c r="C705" s="48"/>
      <c r="D705" s="48"/>
    </row>
    <row r="706" spans="1:4" ht="60" customHeight="1" x14ac:dyDescent="0.2">
      <c r="A706" s="48"/>
      <c r="B706" s="48"/>
      <c r="C706" s="48"/>
      <c r="D706" s="48"/>
    </row>
    <row r="707" spans="1:4" ht="60" customHeight="1" x14ac:dyDescent="0.2">
      <c r="A707" s="48"/>
      <c r="B707" s="48"/>
      <c r="C707" s="48"/>
      <c r="D707" s="48"/>
    </row>
    <row r="708" spans="1:4" ht="60" customHeight="1" x14ac:dyDescent="0.2">
      <c r="A708" s="48"/>
      <c r="B708" s="48"/>
      <c r="C708" s="48"/>
      <c r="D708" s="48"/>
    </row>
    <row r="709" spans="1:4" ht="60" customHeight="1" x14ac:dyDescent="0.2">
      <c r="A709" s="48"/>
      <c r="B709" s="48"/>
      <c r="C709" s="48"/>
      <c r="D709" s="48"/>
    </row>
    <row r="710" spans="1:4" ht="60" customHeight="1" x14ac:dyDescent="0.2">
      <c r="A710" s="48"/>
      <c r="B710" s="48"/>
      <c r="C710" s="48"/>
      <c r="D710" s="48"/>
    </row>
    <row r="711" spans="1:4" ht="60" customHeight="1" x14ac:dyDescent="0.2">
      <c r="A711" s="48"/>
      <c r="B711" s="48"/>
      <c r="C711" s="48"/>
      <c r="D711" s="48"/>
    </row>
    <row r="712" spans="1:4" ht="60" customHeight="1" x14ac:dyDescent="0.2">
      <c r="A712" s="48"/>
      <c r="B712" s="48"/>
      <c r="C712" s="48"/>
      <c r="D712" s="48"/>
    </row>
    <row r="713" spans="1:4" ht="60" customHeight="1" x14ac:dyDescent="0.2">
      <c r="A713" s="48"/>
      <c r="B713" s="48"/>
      <c r="C713" s="48"/>
      <c r="D713" s="48"/>
    </row>
    <row r="714" spans="1:4" ht="60" customHeight="1" x14ac:dyDescent="0.2">
      <c r="A714" s="48"/>
      <c r="B714" s="48"/>
      <c r="C714" s="48"/>
      <c r="D714" s="48"/>
    </row>
    <row r="715" spans="1:4" ht="60" customHeight="1" x14ac:dyDescent="0.2">
      <c r="A715" s="48"/>
      <c r="B715" s="48"/>
      <c r="C715" s="48"/>
      <c r="D715" s="48"/>
    </row>
    <row r="716" spans="1:4" ht="60" customHeight="1" x14ac:dyDescent="0.2">
      <c r="A716" s="48"/>
      <c r="B716" s="48"/>
      <c r="C716" s="48"/>
      <c r="D716" s="48"/>
    </row>
    <row r="717" spans="1:4" ht="60" customHeight="1" x14ac:dyDescent="0.2">
      <c r="A717" s="48"/>
      <c r="B717" s="48"/>
      <c r="C717" s="48"/>
      <c r="D717" s="48"/>
    </row>
    <row r="718" spans="1:4" ht="60" customHeight="1" x14ac:dyDescent="0.2">
      <c r="A718" s="48"/>
      <c r="B718" s="48"/>
      <c r="C718" s="48"/>
      <c r="D718" s="48"/>
    </row>
    <row r="719" spans="1:4" ht="60" customHeight="1" x14ac:dyDescent="0.2">
      <c r="A719" s="48"/>
      <c r="B719" s="48"/>
      <c r="C719" s="48"/>
      <c r="D719" s="48"/>
    </row>
    <row r="720" spans="1:4" ht="60" customHeight="1" x14ac:dyDescent="0.2">
      <c r="A720" s="48"/>
      <c r="B720" s="48"/>
      <c r="C720" s="48"/>
      <c r="D720" s="48"/>
    </row>
    <row r="721" spans="1:4" ht="60" customHeight="1" x14ac:dyDescent="0.2">
      <c r="A721" s="48"/>
      <c r="B721" s="48"/>
      <c r="C721" s="48"/>
      <c r="D721" s="48"/>
    </row>
    <row r="722" spans="1:4" ht="60" customHeight="1" x14ac:dyDescent="0.2">
      <c r="A722" s="48"/>
      <c r="B722" s="48"/>
      <c r="C722" s="48"/>
      <c r="D722" s="48"/>
    </row>
    <row r="723" spans="1:4" ht="60" customHeight="1" x14ac:dyDescent="0.2">
      <c r="A723" s="48"/>
      <c r="B723" s="48"/>
      <c r="C723" s="48"/>
      <c r="D723" s="48"/>
    </row>
    <row r="724" spans="1:4" ht="60" customHeight="1" x14ac:dyDescent="0.2">
      <c r="A724" s="48"/>
      <c r="B724" s="48"/>
      <c r="C724" s="48"/>
      <c r="D724" s="48"/>
    </row>
    <row r="725" spans="1:4" ht="60" customHeight="1" x14ac:dyDescent="0.2">
      <c r="A725" s="48"/>
      <c r="B725" s="48"/>
      <c r="C725" s="48"/>
      <c r="D725" s="48"/>
    </row>
    <row r="726" spans="1:4" ht="60" customHeight="1" x14ac:dyDescent="0.2">
      <c r="A726" s="48"/>
      <c r="B726" s="48"/>
      <c r="C726" s="48"/>
      <c r="D726" s="48"/>
    </row>
    <row r="727" spans="1:4" ht="60" customHeight="1" x14ac:dyDescent="0.2">
      <c r="A727" s="48"/>
      <c r="B727" s="48"/>
      <c r="C727" s="48"/>
      <c r="D727" s="48"/>
    </row>
    <row r="728" spans="1:4" ht="60" customHeight="1" x14ac:dyDescent="0.2">
      <c r="A728" s="48"/>
      <c r="B728" s="48"/>
      <c r="C728" s="48"/>
      <c r="D728" s="48"/>
    </row>
    <row r="729" spans="1:4" ht="60" customHeight="1" x14ac:dyDescent="0.2">
      <c r="A729" s="48"/>
      <c r="B729" s="48"/>
      <c r="C729" s="48"/>
      <c r="D729" s="48"/>
    </row>
    <row r="730" spans="1:4" ht="60" customHeight="1" x14ac:dyDescent="0.2">
      <c r="A730" s="48"/>
      <c r="B730" s="48"/>
      <c r="C730" s="48"/>
      <c r="D730" s="48"/>
    </row>
    <row r="731" spans="1:4" ht="60" customHeight="1" x14ac:dyDescent="0.2">
      <c r="A731" s="48"/>
      <c r="B731" s="48"/>
      <c r="C731" s="48"/>
      <c r="D731" s="48"/>
    </row>
    <row r="732" spans="1:4" ht="60" customHeight="1" x14ac:dyDescent="0.2">
      <c r="A732" s="48"/>
      <c r="B732" s="48"/>
      <c r="C732" s="48"/>
      <c r="D732" s="48"/>
    </row>
    <row r="733" spans="1:4" ht="60" customHeight="1" x14ac:dyDescent="0.2">
      <c r="A733" s="48"/>
      <c r="B733" s="48"/>
      <c r="C733" s="48"/>
      <c r="D733" s="48"/>
    </row>
    <row r="734" spans="1:4" ht="60" customHeight="1" x14ac:dyDescent="0.2">
      <c r="A734" s="48"/>
      <c r="B734" s="48"/>
      <c r="C734" s="48"/>
      <c r="D734" s="48"/>
    </row>
    <row r="735" spans="1:4" ht="60" customHeight="1" x14ac:dyDescent="0.2">
      <c r="A735" s="48"/>
      <c r="B735" s="48"/>
      <c r="C735" s="48"/>
      <c r="D735" s="48"/>
    </row>
    <row r="736" spans="1:4" ht="60" customHeight="1" x14ac:dyDescent="0.2">
      <c r="A736" s="48"/>
      <c r="B736" s="48"/>
      <c r="C736" s="48"/>
      <c r="D736" s="48"/>
    </row>
    <row r="737" spans="1:4" ht="60" customHeight="1" x14ac:dyDescent="0.2">
      <c r="A737" s="48"/>
      <c r="B737" s="48"/>
      <c r="C737" s="48"/>
      <c r="D737" s="48"/>
    </row>
    <row r="738" spans="1:4" ht="60" customHeight="1" x14ac:dyDescent="0.2">
      <c r="A738" s="48"/>
      <c r="B738" s="48"/>
      <c r="C738" s="48"/>
      <c r="D738" s="48"/>
    </row>
    <row r="739" spans="1:4" ht="60" customHeight="1" x14ac:dyDescent="0.2">
      <c r="A739" s="48"/>
      <c r="B739" s="48"/>
      <c r="C739" s="48"/>
      <c r="D739" s="48"/>
    </row>
    <row r="740" spans="1:4" ht="60" customHeight="1" x14ac:dyDescent="0.2">
      <c r="A740" s="48"/>
      <c r="B740" s="48"/>
      <c r="C740" s="48"/>
      <c r="D740" s="48"/>
    </row>
    <row r="741" spans="1:4" ht="60" customHeight="1" x14ac:dyDescent="0.2">
      <c r="A741" s="48"/>
      <c r="B741" s="48"/>
      <c r="C741" s="48"/>
      <c r="D741" s="48"/>
    </row>
    <row r="742" spans="1:4" ht="60" customHeight="1" x14ac:dyDescent="0.2">
      <c r="A742" s="48"/>
      <c r="B742" s="48"/>
      <c r="C742" s="48"/>
      <c r="D742" s="48"/>
    </row>
    <row r="743" spans="1:4" ht="60" customHeight="1" x14ac:dyDescent="0.2">
      <c r="A743" s="48"/>
      <c r="B743" s="48"/>
      <c r="C743" s="48"/>
      <c r="D743" s="48"/>
    </row>
    <row r="744" spans="1:4" ht="60" customHeight="1" x14ac:dyDescent="0.2">
      <c r="A744" s="48"/>
      <c r="B744" s="48"/>
      <c r="C744" s="48"/>
      <c r="D744" s="48"/>
    </row>
    <row r="745" spans="1:4" ht="60" customHeight="1" x14ac:dyDescent="0.2">
      <c r="A745" s="48"/>
      <c r="B745" s="48"/>
      <c r="C745" s="48"/>
      <c r="D745" s="48"/>
    </row>
    <row r="746" spans="1:4" ht="60" customHeight="1" x14ac:dyDescent="0.2">
      <c r="A746" s="48"/>
      <c r="B746" s="48"/>
      <c r="C746" s="48"/>
      <c r="D746" s="48"/>
    </row>
    <row r="747" spans="1:4" ht="60" customHeight="1" x14ac:dyDescent="0.2">
      <c r="A747" s="48"/>
      <c r="B747" s="48"/>
      <c r="C747" s="48"/>
      <c r="D747" s="48"/>
    </row>
    <row r="748" spans="1:4" ht="60" customHeight="1" x14ac:dyDescent="0.2">
      <c r="A748" s="48"/>
      <c r="B748" s="48"/>
      <c r="C748" s="48"/>
      <c r="D748" s="48"/>
    </row>
    <row r="749" spans="1:4" ht="60" customHeight="1" x14ac:dyDescent="0.2">
      <c r="A749" s="48"/>
      <c r="B749" s="48"/>
      <c r="C749" s="48"/>
      <c r="D749" s="48"/>
    </row>
    <row r="750" spans="1:4" ht="60" customHeight="1" x14ac:dyDescent="0.2">
      <c r="A750" s="48"/>
      <c r="B750" s="48"/>
      <c r="C750" s="48"/>
      <c r="D750" s="48"/>
    </row>
    <row r="751" spans="1:4" ht="60" customHeight="1" x14ac:dyDescent="0.2">
      <c r="A751" s="48"/>
      <c r="B751" s="48"/>
      <c r="C751" s="48"/>
      <c r="D751" s="48"/>
    </row>
    <row r="752" spans="1:4" ht="60" customHeight="1" x14ac:dyDescent="0.2">
      <c r="A752" s="48"/>
      <c r="B752" s="48"/>
      <c r="C752" s="48"/>
      <c r="D752" s="48"/>
    </row>
    <row r="753" spans="1:4" ht="60" customHeight="1" x14ac:dyDescent="0.2">
      <c r="A753" s="48"/>
      <c r="B753" s="48"/>
      <c r="C753" s="48"/>
      <c r="D753" s="48"/>
    </row>
    <row r="754" spans="1:4" ht="60" customHeight="1" x14ac:dyDescent="0.2">
      <c r="A754" s="48"/>
      <c r="B754" s="48"/>
      <c r="C754" s="48"/>
      <c r="D754" s="48"/>
    </row>
    <row r="755" spans="1:4" ht="60" customHeight="1" x14ac:dyDescent="0.2">
      <c r="A755" s="48"/>
      <c r="B755" s="48"/>
      <c r="C755" s="48"/>
      <c r="D755" s="48"/>
    </row>
    <row r="756" spans="1:4" ht="60" customHeight="1" x14ac:dyDescent="0.2">
      <c r="A756" s="48"/>
      <c r="B756" s="48"/>
      <c r="C756" s="48"/>
      <c r="D756" s="48"/>
    </row>
    <row r="757" spans="1:4" ht="60" customHeight="1" x14ac:dyDescent="0.2">
      <c r="A757" s="48"/>
      <c r="B757" s="48"/>
      <c r="C757" s="48"/>
      <c r="D757" s="48"/>
    </row>
    <row r="758" spans="1:4" ht="60" customHeight="1" x14ac:dyDescent="0.2">
      <c r="A758" s="48"/>
      <c r="B758" s="48"/>
      <c r="C758" s="48"/>
      <c r="D758" s="48"/>
    </row>
    <row r="759" spans="1:4" ht="60" customHeight="1" x14ac:dyDescent="0.2">
      <c r="A759" s="48"/>
      <c r="B759" s="48"/>
      <c r="C759" s="48"/>
      <c r="D759" s="48"/>
    </row>
    <row r="760" spans="1:4" ht="60" customHeight="1" x14ac:dyDescent="0.2">
      <c r="A760" s="48"/>
      <c r="B760" s="48"/>
      <c r="C760" s="48"/>
      <c r="D760" s="48"/>
    </row>
    <row r="761" spans="1:4" ht="60" customHeight="1" x14ac:dyDescent="0.2">
      <c r="A761" s="48"/>
      <c r="B761" s="48"/>
      <c r="C761" s="48"/>
      <c r="D761" s="48"/>
    </row>
    <row r="762" spans="1:4" ht="60" customHeight="1" x14ac:dyDescent="0.2">
      <c r="A762" s="48"/>
      <c r="B762" s="48"/>
      <c r="C762" s="48"/>
      <c r="D762" s="48"/>
    </row>
    <row r="763" spans="1:4" ht="60" customHeight="1" x14ac:dyDescent="0.2">
      <c r="A763" s="48"/>
      <c r="B763" s="48"/>
      <c r="C763" s="48"/>
      <c r="D763" s="48"/>
    </row>
    <row r="764" spans="1:4" ht="60" customHeight="1" x14ac:dyDescent="0.2">
      <c r="A764" s="48"/>
      <c r="B764" s="48"/>
      <c r="C764" s="48"/>
      <c r="D764" s="48"/>
    </row>
    <row r="765" spans="1:4" ht="60" customHeight="1" x14ac:dyDescent="0.2">
      <c r="A765" s="48"/>
      <c r="B765" s="48"/>
      <c r="C765" s="48"/>
      <c r="D765" s="48"/>
    </row>
    <row r="766" spans="1:4" ht="60" customHeight="1" x14ac:dyDescent="0.2">
      <c r="A766" s="48"/>
      <c r="B766" s="48"/>
      <c r="C766" s="48"/>
      <c r="D766" s="48"/>
    </row>
    <row r="767" spans="1:4" ht="60" customHeight="1" x14ac:dyDescent="0.2">
      <c r="A767" s="48"/>
      <c r="B767" s="48"/>
      <c r="C767" s="48"/>
      <c r="D767" s="48"/>
    </row>
    <row r="768" spans="1:4" ht="60" customHeight="1" x14ac:dyDescent="0.2">
      <c r="A768" s="48"/>
      <c r="B768" s="48"/>
      <c r="C768" s="48"/>
      <c r="D768" s="48"/>
    </row>
    <row r="769" spans="1:4" ht="60" customHeight="1" x14ac:dyDescent="0.2">
      <c r="A769" s="48"/>
      <c r="B769" s="48"/>
      <c r="C769" s="48"/>
      <c r="D769" s="48"/>
    </row>
    <row r="770" spans="1:4" ht="60" customHeight="1" x14ac:dyDescent="0.2">
      <c r="A770" s="48"/>
      <c r="B770" s="48"/>
      <c r="C770" s="48"/>
      <c r="D770" s="48"/>
    </row>
    <row r="771" spans="1:4" ht="60" customHeight="1" x14ac:dyDescent="0.2">
      <c r="A771" s="48"/>
      <c r="B771" s="48"/>
      <c r="C771" s="48"/>
      <c r="D771" s="48"/>
    </row>
    <row r="772" spans="1:4" ht="60" customHeight="1" x14ac:dyDescent="0.2">
      <c r="A772" s="48"/>
      <c r="B772" s="48"/>
      <c r="C772" s="48"/>
      <c r="D772" s="48"/>
    </row>
    <row r="773" spans="1:4" ht="60" customHeight="1" x14ac:dyDescent="0.2">
      <c r="A773" s="48"/>
      <c r="B773" s="48"/>
      <c r="C773" s="48"/>
      <c r="D773" s="48"/>
    </row>
    <row r="774" spans="1:4" ht="60" customHeight="1" x14ac:dyDescent="0.2">
      <c r="A774" s="48"/>
      <c r="B774" s="48"/>
      <c r="C774" s="48"/>
      <c r="D774" s="48"/>
    </row>
    <row r="775" spans="1:4" ht="60" customHeight="1" x14ac:dyDescent="0.2">
      <c r="A775" s="48"/>
      <c r="B775" s="48"/>
      <c r="C775" s="48"/>
      <c r="D775" s="48"/>
    </row>
    <row r="776" spans="1:4" ht="60" customHeight="1" x14ac:dyDescent="0.2">
      <c r="A776" s="48"/>
      <c r="B776" s="48"/>
      <c r="C776" s="48"/>
      <c r="D776" s="48"/>
    </row>
    <row r="777" spans="1:4" ht="60" customHeight="1" x14ac:dyDescent="0.2">
      <c r="A777" s="48"/>
      <c r="B777" s="48"/>
      <c r="C777" s="48"/>
      <c r="D777" s="48"/>
    </row>
    <row r="778" spans="1:4" ht="60" customHeight="1" x14ac:dyDescent="0.2">
      <c r="A778" s="48"/>
      <c r="B778" s="48"/>
      <c r="C778" s="48"/>
      <c r="D778" s="48"/>
    </row>
    <row r="779" spans="1:4" ht="60" customHeight="1" x14ac:dyDescent="0.2">
      <c r="A779" s="48"/>
      <c r="B779" s="48"/>
      <c r="C779" s="48"/>
      <c r="D779" s="48"/>
    </row>
    <row r="780" spans="1:4" ht="60" customHeight="1" x14ac:dyDescent="0.2">
      <c r="A780" s="48"/>
      <c r="B780" s="48"/>
      <c r="C780" s="48"/>
      <c r="D780" s="48"/>
    </row>
    <row r="781" spans="1:4" ht="60" customHeight="1" x14ac:dyDescent="0.2">
      <c r="A781" s="48"/>
      <c r="B781" s="48"/>
      <c r="C781" s="48"/>
      <c r="D781" s="48"/>
    </row>
    <row r="782" spans="1:4" ht="60" customHeight="1" x14ac:dyDescent="0.2">
      <c r="A782" s="48"/>
      <c r="B782" s="48"/>
      <c r="C782" s="48"/>
      <c r="D782" s="48"/>
    </row>
    <row r="783" spans="1:4" ht="60" customHeight="1" x14ac:dyDescent="0.2">
      <c r="A783" s="48"/>
      <c r="B783" s="48"/>
      <c r="C783" s="48"/>
      <c r="D783" s="48"/>
    </row>
    <row r="784" spans="1:4" ht="60" customHeight="1" x14ac:dyDescent="0.2">
      <c r="A784" s="48"/>
      <c r="B784" s="48"/>
      <c r="C784" s="48"/>
      <c r="D784" s="48"/>
    </row>
    <row r="785" spans="1:4" ht="60" customHeight="1" x14ac:dyDescent="0.2">
      <c r="A785" s="48"/>
      <c r="B785" s="48"/>
      <c r="C785" s="48"/>
      <c r="D785" s="48"/>
    </row>
    <row r="786" spans="1:4" ht="60" customHeight="1" x14ac:dyDescent="0.2">
      <c r="A786" s="48"/>
      <c r="B786" s="48"/>
      <c r="C786" s="48"/>
      <c r="D786" s="48"/>
    </row>
    <row r="787" spans="1:4" ht="60" customHeight="1" x14ac:dyDescent="0.2">
      <c r="A787" s="48"/>
      <c r="B787" s="48"/>
      <c r="C787" s="48"/>
      <c r="D787" s="48"/>
    </row>
    <row r="788" spans="1:4" ht="60" customHeight="1" x14ac:dyDescent="0.2">
      <c r="A788" s="48"/>
      <c r="B788" s="48"/>
      <c r="C788" s="48"/>
      <c r="D788" s="48"/>
    </row>
    <row r="789" spans="1:4" ht="60" customHeight="1" x14ac:dyDescent="0.2">
      <c r="A789" s="48"/>
      <c r="B789" s="48"/>
      <c r="C789" s="48"/>
      <c r="D789" s="48"/>
    </row>
    <row r="790" spans="1:4" ht="60" customHeight="1" x14ac:dyDescent="0.2">
      <c r="A790" s="48"/>
      <c r="B790" s="48"/>
      <c r="C790" s="48"/>
      <c r="D790" s="48"/>
    </row>
    <row r="791" spans="1:4" ht="60" customHeight="1" x14ac:dyDescent="0.2">
      <c r="A791" s="48"/>
      <c r="B791" s="48"/>
      <c r="C791" s="48"/>
      <c r="D791" s="48"/>
    </row>
    <row r="792" spans="1:4" ht="60" customHeight="1" x14ac:dyDescent="0.2">
      <c r="A792" s="48"/>
      <c r="B792" s="48"/>
      <c r="C792" s="48"/>
      <c r="D792" s="48"/>
    </row>
    <row r="793" spans="1:4" ht="60" customHeight="1" x14ac:dyDescent="0.2">
      <c r="A793" s="48"/>
      <c r="B793" s="48"/>
      <c r="C793" s="48"/>
      <c r="D793" s="48"/>
    </row>
    <row r="794" spans="1:4" ht="60" customHeight="1" x14ac:dyDescent="0.2">
      <c r="A794" s="48"/>
      <c r="B794" s="48"/>
      <c r="C794" s="48"/>
      <c r="D794" s="48"/>
    </row>
    <row r="795" spans="1:4" ht="60" customHeight="1" x14ac:dyDescent="0.2">
      <c r="A795" s="48"/>
      <c r="B795" s="48"/>
      <c r="C795" s="48"/>
      <c r="D795" s="48"/>
    </row>
    <row r="796" spans="1:4" ht="60" customHeight="1" x14ac:dyDescent="0.2">
      <c r="A796" s="48"/>
      <c r="B796" s="48"/>
      <c r="C796" s="48"/>
      <c r="D796" s="48"/>
    </row>
    <row r="797" spans="1:4" ht="60" customHeight="1" x14ac:dyDescent="0.2">
      <c r="A797" s="48"/>
      <c r="B797" s="48"/>
      <c r="C797" s="48"/>
      <c r="D797" s="48"/>
    </row>
    <row r="798" spans="1:4" ht="60" customHeight="1" x14ac:dyDescent="0.2">
      <c r="A798" s="48"/>
      <c r="B798" s="48"/>
      <c r="C798" s="48"/>
      <c r="D798" s="48"/>
    </row>
    <row r="799" spans="1:4" ht="60" customHeight="1" x14ac:dyDescent="0.2">
      <c r="A799" s="48"/>
      <c r="B799" s="48"/>
      <c r="C799" s="48"/>
      <c r="D799" s="48"/>
    </row>
    <row r="800" spans="1:4" ht="60" customHeight="1" x14ac:dyDescent="0.2">
      <c r="A800" s="48"/>
      <c r="B800" s="48"/>
      <c r="C800" s="48"/>
      <c r="D800" s="48"/>
    </row>
    <row r="801" spans="1:4" ht="60" customHeight="1" x14ac:dyDescent="0.2">
      <c r="A801" s="48"/>
      <c r="B801" s="48"/>
      <c r="C801" s="48"/>
      <c r="D801" s="48"/>
    </row>
    <row r="802" spans="1:4" ht="60" customHeight="1" x14ac:dyDescent="0.2">
      <c r="A802" s="48"/>
      <c r="B802" s="48"/>
      <c r="C802" s="48"/>
      <c r="D802" s="48"/>
    </row>
    <row r="803" spans="1:4" ht="60" customHeight="1" x14ac:dyDescent="0.2">
      <c r="A803" s="48"/>
      <c r="B803" s="48"/>
      <c r="C803" s="48"/>
      <c r="D803" s="48"/>
    </row>
    <row r="804" spans="1:4" ht="60" customHeight="1" x14ac:dyDescent="0.2">
      <c r="A804" s="48"/>
      <c r="B804" s="48"/>
      <c r="C804" s="48"/>
      <c r="D804" s="48"/>
    </row>
    <row r="805" spans="1:4" ht="60" customHeight="1" x14ac:dyDescent="0.2">
      <c r="A805" s="48"/>
      <c r="B805" s="48"/>
      <c r="C805" s="48"/>
      <c r="D805" s="48"/>
    </row>
    <row r="806" spans="1:4" ht="60" customHeight="1" x14ac:dyDescent="0.2">
      <c r="A806" s="48"/>
      <c r="B806" s="48"/>
      <c r="C806" s="48"/>
      <c r="D806" s="48"/>
    </row>
    <row r="807" spans="1:4" ht="60" customHeight="1" x14ac:dyDescent="0.2">
      <c r="A807" s="48"/>
      <c r="B807" s="48"/>
      <c r="C807" s="48"/>
      <c r="D807" s="48"/>
    </row>
    <row r="808" spans="1:4" ht="60" customHeight="1" x14ac:dyDescent="0.2">
      <c r="A808" s="48"/>
      <c r="B808" s="48"/>
      <c r="C808" s="48"/>
      <c r="D808" s="48"/>
    </row>
    <row r="809" spans="1:4" ht="60" customHeight="1" x14ac:dyDescent="0.2">
      <c r="A809" s="48"/>
      <c r="B809" s="48"/>
      <c r="C809" s="48"/>
      <c r="D809" s="48"/>
    </row>
    <row r="810" spans="1:4" ht="60" customHeight="1" x14ac:dyDescent="0.2">
      <c r="A810" s="48"/>
      <c r="B810" s="48"/>
      <c r="C810" s="48"/>
      <c r="D810" s="48"/>
    </row>
    <row r="811" spans="1:4" ht="60" customHeight="1" x14ac:dyDescent="0.2">
      <c r="A811" s="48"/>
      <c r="B811" s="48"/>
      <c r="C811" s="48"/>
      <c r="D811" s="48"/>
    </row>
    <row r="812" spans="1:4" ht="60" customHeight="1" x14ac:dyDescent="0.2">
      <c r="A812" s="48"/>
      <c r="B812" s="48"/>
      <c r="C812" s="48"/>
      <c r="D812" s="48"/>
    </row>
    <row r="813" spans="1:4" ht="60" customHeight="1" x14ac:dyDescent="0.2">
      <c r="A813" s="48"/>
      <c r="B813" s="48"/>
      <c r="C813" s="48"/>
      <c r="D813" s="48"/>
    </row>
    <row r="814" spans="1:4" ht="60" customHeight="1" x14ac:dyDescent="0.2">
      <c r="A814" s="48"/>
      <c r="B814" s="48"/>
      <c r="C814" s="48"/>
      <c r="D814" s="48"/>
    </row>
    <row r="815" spans="1:4" ht="60" customHeight="1" x14ac:dyDescent="0.2">
      <c r="A815" s="48"/>
      <c r="B815" s="48"/>
      <c r="C815" s="48"/>
      <c r="D815" s="48"/>
    </row>
    <row r="816" spans="1:4" ht="60" customHeight="1" x14ac:dyDescent="0.2">
      <c r="A816" s="48"/>
      <c r="B816" s="48"/>
      <c r="C816" s="48"/>
      <c r="D816" s="48"/>
    </row>
    <row r="817" spans="1:4" ht="60" customHeight="1" x14ac:dyDescent="0.2">
      <c r="A817" s="48"/>
      <c r="B817" s="48"/>
      <c r="C817" s="48"/>
      <c r="D817" s="48"/>
    </row>
    <row r="818" spans="1:4" ht="60" customHeight="1" x14ac:dyDescent="0.2">
      <c r="A818" s="48"/>
      <c r="B818" s="48"/>
      <c r="C818" s="48"/>
      <c r="D818" s="48"/>
    </row>
    <row r="819" spans="1:4" ht="60" customHeight="1" x14ac:dyDescent="0.2">
      <c r="A819" s="48"/>
      <c r="B819" s="48"/>
      <c r="C819" s="48"/>
      <c r="D819" s="48"/>
    </row>
    <row r="820" spans="1:4" ht="60" customHeight="1" x14ac:dyDescent="0.2">
      <c r="A820" s="48"/>
      <c r="B820" s="48"/>
      <c r="C820" s="48"/>
      <c r="D820" s="48"/>
    </row>
    <row r="821" spans="1:4" ht="60" customHeight="1" x14ac:dyDescent="0.2">
      <c r="A821" s="48"/>
      <c r="B821" s="48"/>
      <c r="C821" s="48"/>
      <c r="D821" s="48"/>
    </row>
    <row r="822" spans="1:4" ht="60" customHeight="1" x14ac:dyDescent="0.2">
      <c r="A822" s="48"/>
      <c r="B822" s="48"/>
      <c r="C822" s="48"/>
      <c r="D822" s="48"/>
    </row>
    <row r="823" spans="1:4" ht="60" customHeight="1" x14ac:dyDescent="0.2">
      <c r="A823" s="48"/>
      <c r="B823" s="48"/>
      <c r="C823" s="48"/>
      <c r="D823" s="48"/>
    </row>
    <row r="824" spans="1:4" ht="60" customHeight="1" x14ac:dyDescent="0.2">
      <c r="A824" s="48"/>
      <c r="B824" s="48"/>
      <c r="C824" s="48"/>
      <c r="D824" s="48"/>
    </row>
    <row r="825" spans="1:4" ht="60" customHeight="1" x14ac:dyDescent="0.2">
      <c r="A825" s="48"/>
      <c r="B825" s="48"/>
      <c r="C825" s="48"/>
      <c r="D825" s="48"/>
    </row>
    <row r="826" spans="1:4" ht="60" customHeight="1" x14ac:dyDescent="0.2">
      <c r="A826" s="48"/>
      <c r="B826" s="48"/>
      <c r="C826" s="48"/>
      <c r="D826" s="48"/>
    </row>
    <row r="827" spans="1:4" ht="60" customHeight="1" x14ac:dyDescent="0.2">
      <c r="A827" s="48"/>
      <c r="B827" s="48"/>
      <c r="C827" s="48"/>
      <c r="D827" s="48"/>
    </row>
    <row r="828" spans="1:4" ht="60" customHeight="1" x14ac:dyDescent="0.2">
      <c r="A828" s="48"/>
      <c r="B828" s="48"/>
      <c r="C828" s="48"/>
      <c r="D828" s="48"/>
    </row>
    <row r="829" spans="1:4" ht="60" customHeight="1" x14ac:dyDescent="0.2">
      <c r="A829" s="48"/>
      <c r="B829" s="48"/>
      <c r="C829" s="48"/>
      <c r="D829" s="48"/>
    </row>
    <row r="830" spans="1:4" ht="60" customHeight="1" x14ac:dyDescent="0.2">
      <c r="A830" s="48"/>
      <c r="B830" s="48"/>
      <c r="C830" s="48"/>
      <c r="D830" s="48"/>
    </row>
    <row r="831" spans="1:4" ht="60" customHeight="1" x14ac:dyDescent="0.2">
      <c r="A831" s="48"/>
      <c r="B831" s="48"/>
      <c r="C831" s="48"/>
      <c r="D831" s="48"/>
    </row>
    <row r="832" spans="1:4" ht="60" customHeight="1" x14ac:dyDescent="0.2">
      <c r="A832" s="48"/>
      <c r="B832" s="48"/>
      <c r="C832" s="48"/>
      <c r="D832" s="48"/>
    </row>
    <row r="833" spans="1:4" ht="60" customHeight="1" x14ac:dyDescent="0.2">
      <c r="A833" s="48"/>
      <c r="B833" s="48"/>
      <c r="C833" s="48"/>
      <c r="D833" s="48"/>
    </row>
    <row r="834" spans="1:4" ht="60" customHeight="1" x14ac:dyDescent="0.2">
      <c r="A834" s="48"/>
      <c r="B834" s="48"/>
      <c r="C834" s="48"/>
      <c r="D834" s="48"/>
    </row>
    <row r="835" spans="1:4" ht="60" customHeight="1" x14ac:dyDescent="0.2">
      <c r="A835" s="48"/>
      <c r="B835" s="48"/>
      <c r="C835" s="48"/>
      <c r="D835" s="48"/>
    </row>
    <row r="836" spans="1:4" ht="60" customHeight="1" x14ac:dyDescent="0.2">
      <c r="A836" s="48"/>
      <c r="B836" s="48"/>
      <c r="C836" s="48"/>
      <c r="D836" s="48"/>
    </row>
    <row r="837" spans="1:4" ht="60" customHeight="1" x14ac:dyDescent="0.2">
      <c r="A837" s="48"/>
      <c r="B837" s="48"/>
      <c r="C837" s="48"/>
      <c r="D837" s="48"/>
    </row>
    <row r="838" spans="1:4" ht="60" customHeight="1" x14ac:dyDescent="0.2">
      <c r="A838" s="48"/>
      <c r="B838" s="48"/>
      <c r="C838" s="48"/>
      <c r="D838" s="48"/>
    </row>
    <row r="839" spans="1:4" ht="60" customHeight="1" x14ac:dyDescent="0.2">
      <c r="A839" s="48"/>
      <c r="B839" s="48"/>
      <c r="C839" s="48"/>
      <c r="D839" s="48"/>
    </row>
    <row r="840" spans="1:4" ht="60" customHeight="1" x14ac:dyDescent="0.2">
      <c r="A840" s="48"/>
      <c r="B840" s="48"/>
      <c r="C840" s="48"/>
      <c r="D840" s="48"/>
    </row>
    <row r="841" spans="1:4" ht="60" customHeight="1" x14ac:dyDescent="0.2">
      <c r="A841" s="48"/>
      <c r="B841" s="48"/>
      <c r="C841" s="48"/>
      <c r="D841" s="48"/>
    </row>
    <row r="842" spans="1:4" ht="60" customHeight="1" x14ac:dyDescent="0.2">
      <c r="A842" s="48"/>
      <c r="B842" s="48"/>
      <c r="C842" s="48"/>
      <c r="D842" s="48"/>
    </row>
    <row r="843" spans="1:4" ht="60" customHeight="1" x14ac:dyDescent="0.2">
      <c r="A843" s="48"/>
      <c r="B843" s="48"/>
      <c r="C843" s="48"/>
      <c r="D843" s="48"/>
    </row>
    <row r="844" spans="1:4" ht="60" customHeight="1" x14ac:dyDescent="0.2">
      <c r="A844" s="48"/>
      <c r="B844" s="48"/>
      <c r="C844" s="48"/>
      <c r="D844" s="48"/>
    </row>
    <row r="845" spans="1:4" ht="60" customHeight="1" x14ac:dyDescent="0.2">
      <c r="A845" s="48"/>
      <c r="B845" s="48"/>
      <c r="C845" s="48"/>
      <c r="D845" s="48"/>
    </row>
    <row r="846" spans="1:4" ht="60" customHeight="1" x14ac:dyDescent="0.2">
      <c r="A846" s="48"/>
      <c r="B846" s="48"/>
      <c r="C846" s="48"/>
      <c r="D846" s="48"/>
    </row>
    <row r="847" spans="1:4" ht="60" customHeight="1" x14ac:dyDescent="0.2">
      <c r="A847" s="48"/>
      <c r="B847" s="48"/>
      <c r="C847" s="48"/>
      <c r="D847" s="48"/>
    </row>
    <row r="848" spans="1:4" ht="60" customHeight="1" x14ac:dyDescent="0.2">
      <c r="A848" s="48"/>
      <c r="B848" s="48"/>
      <c r="C848" s="48"/>
      <c r="D848" s="48"/>
    </row>
    <row r="849" spans="1:4" ht="60" customHeight="1" x14ac:dyDescent="0.2">
      <c r="A849" s="48"/>
      <c r="B849" s="48"/>
      <c r="C849" s="48"/>
      <c r="D849" s="48"/>
    </row>
    <row r="850" spans="1:4" ht="60" customHeight="1" x14ac:dyDescent="0.2">
      <c r="A850" s="48"/>
      <c r="B850" s="48"/>
      <c r="C850" s="48"/>
      <c r="D850" s="48"/>
    </row>
    <row r="851" spans="1:4" ht="60" customHeight="1" x14ac:dyDescent="0.2">
      <c r="A851" s="48"/>
      <c r="B851" s="48"/>
      <c r="C851" s="48"/>
      <c r="D851" s="48"/>
    </row>
    <row r="852" spans="1:4" ht="60" customHeight="1" x14ac:dyDescent="0.2">
      <c r="A852" s="48"/>
      <c r="B852" s="48"/>
      <c r="C852" s="48"/>
      <c r="D852" s="48"/>
    </row>
    <row r="853" spans="1:4" ht="60" customHeight="1" x14ac:dyDescent="0.2">
      <c r="A853" s="48"/>
      <c r="B853" s="48"/>
      <c r="C853" s="48"/>
      <c r="D853" s="48"/>
    </row>
    <row r="854" spans="1:4" ht="60" customHeight="1" x14ac:dyDescent="0.2">
      <c r="A854" s="48"/>
      <c r="B854" s="48"/>
      <c r="C854" s="48"/>
      <c r="D854" s="48"/>
    </row>
    <row r="855" spans="1:4" ht="60" customHeight="1" x14ac:dyDescent="0.2">
      <c r="A855" s="48"/>
      <c r="B855" s="48"/>
      <c r="C855" s="48"/>
      <c r="D855" s="48"/>
    </row>
    <row r="856" spans="1:4" ht="60" customHeight="1" x14ac:dyDescent="0.2">
      <c r="A856" s="48"/>
      <c r="B856" s="48"/>
      <c r="C856" s="48"/>
      <c r="D856" s="48"/>
    </row>
    <row r="857" spans="1:4" ht="60" customHeight="1" x14ac:dyDescent="0.2">
      <c r="A857" s="48"/>
      <c r="B857" s="48"/>
      <c r="C857" s="48"/>
      <c r="D857" s="48"/>
    </row>
    <row r="858" spans="1:4" ht="60" customHeight="1" x14ac:dyDescent="0.2">
      <c r="A858" s="48"/>
      <c r="B858" s="48"/>
      <c r="C858" s="48"/>
      <c r="D858" s="48"/>
    </row>
    <row r="859" spans="1:4" ht="60" customHeight="1" x14ac:dyDescent="0.2">
      <c r="A859" s="48"/>
      <c r="B859" s="48"/>
      <c r="C859" s="48"/>
      <c r="D859" s="48"/>
    </row>
    <row r="860" spans="1:4" ht="60" customHeight="1" x14ac:dyDescent="0.2">
      <c r="A860" s="48"/>
      <c r="B860" s="48"/>
      <c r="C860" s="48"/>
      <c r="D860" s="48"/>
    </row>
    <row r="861" spans="1:4" ht="60" customHeight="1" x14ac:dyDescent="0.2">
      <c r="A861" s="48"/>
      <c r="B861" s="48"/>
      <c r="C861" s="48"/>
      <c r="D861" s="48"/>
    </row>
    <row r="862" spans="1:4" ht="60" customHeight="1" x14ac:dyDescent="0.2">
      <c r="A862" s="48"/>
      <c r="B862" s="48"/>
      <c r="C862" s="48"/>
      <c r="D862" s="48"/>
    </row>
    <row r="863" spans="1:4" ht="60" customHeight="1" x14ac:dyDescent="0.2">
      <c r="A863" s="48"/>
      <c r="B863" s="48"/>
      <c r="C863" s="48"/>
      <c r="D863" s="48"/>
    </row>
    <row r="864" spans="1:4" ht="60" customHeight="1" x14ac:dyDescent="0.2">
      <c r="A864" s="48"/>
      <c r="B864" s="48"/>
      <c r="C864" s="48"/>
      <c r="D864" s="48"/>
    </row>
    <row r="865" spans="1:4" ht="60" customHeight="1" x14ac:dyDescent="0.2">
      <c r="A865" s="48"/>
      <c r="B865" s="48"/>
      <c r="C865" s="48"/>
      <c r="D865" s="48"/>
    </row>
    <row r="866" spans="1:4" ht="60" customHeight="1" x14ac:dyDescent="0.2">
      <c r="A866" s="48"/>
      <c r="B866" s="48"/>
      <c r="C866" s="48"/>
      <c r="D866" s="48"/>
    </row>
    <row r="867" spans="1:4" ht="60" customHeight="1" x14ac:dyDescent="0.2">
      <c r="A867" s="48"/>
      <c r="B867" s="48"/>
      <c r="C867" s="48"/>
      <c r="D867" s="48"/>
    </row>
    <row r="868" spans="1:4" ht="60" customHeight="1" x14ac:dyDescent="0.2">
      <c r="A868" s="48"/>
      <c r="B868" s="48"/>
      <c r="C868" s="48"/>
      <c r="D868" s="48"/>
    </row>
    <row r="869" spans="1:4" ht="60" customHeight="1" x14ac:dyDescent="0.2">
      <c r="A869" s="48"/>
      <c r="B869" s="48"/>
      <c r="C869" s="48"/>
      <c r="D869" s="48"/>
    </row>
    <row r="870" spans="1:4" ht="60" customHeight="1" x14ac:dyDescent="0.2">
      <c r="A870" s="48"/>
      <c r="B870" s="48"/>
      <c r="C870" s="48"/>
      <c r="D870" s="48"/>
    </row>
    <row r="871" spans="1:4" ht="60" customHeight="1" x14ac:dyDescent="0.2">
      <c r="A871" s="48"/>
      <c r="B871" s="48"/>
      <c r="C871" s="48"/>
      <c r="D871" s="48"/>
    </row>
    <row r="872" spans="1:4" ht="60" customHeight="1" x14ac:dyDescent="0.2">
      <c r="A872" s="48"/>
      <c r="B872" s="48"/>
      <c r="C872" s="48"/>
      <c r="D872" s="48"/>
    </row>
    <row r="873" spans="1:4" ht="60" customHeight="1" x14ac:dyDescent="0.2">
      <c r="A873" s="48"/>
      <c r="B873" s="48"/>
      <c r="C873" s="48"/>
      <c r="D873" s="48"/>
    </row>
    <row r="874" spans="1:4" ht="60" customHeight="1" x14ac:dyDescent="0.2">
      <c r="A874" s="48"/>
      <c r="B874" s="48"/>
      <c r="C874" s="48"/>
      <c r="D874" s="48"/>
    </row>
    <row r="875" spans="1:4" ht="60" customHeight="1" x14ac:dyDescent="0.2">
      <c r="A875" s="48"/>
      <c r="B875" s="48"/>
      <c r="C875" s="48"/>
      <c r="D875" s="48"/>
    </row>
    <row r="876" spans="1:4" ht="60" customHeight="1" x14ac:dyDescent="0.2">
      <c r="A876" s="48"/>
      <c r="B876" s="48"/>
      <c r="C876" s="48"/>
      <c r="D876" s="48"/>
    </row>
    <row r="877" spans="1:4" ht="60" customHeight="1" x14ac:dyDescent="0.2">
      <c r="A877" s="48"/>
      <c r="B877" s="48"/>
      <c r="C877" s="48"/>
      <c r="D877" s="48"/>
    </row>
    <row r="878" spans="1:4" ht="60" customHeight="1" x14ac:dyDescent="0.2">
      <c r="A878" s="48"/>
      <c r="B878" s="48"/>
      <c r="C878" s="48"/>
      <c r="D878" s="48"/>
    </row>
    <row r="879" spans="1:4" ht="60" customHeight="1" x14ac:dyDescent="0.2">
      <c r="A879" s="48"/>
      <c r="B879" s="48"/>
      <c r="C879" s="48"/>
      <c r="D879" s="48"/>
    </row>
    <row r="880" spans="1:4" ht="60" customHeight="1" x14ac:dyDescent="0.2">
      <c r="A880" s="48"/>
      <c r="B880" s="48"/>
      <c r="C880" s="48"/>
      <c r="D880" s="48"/>
    </row>
    <row r="881" spans="1:4" ht="60" customHeight="1" x14ac:dyDescent="0.2">
      <c r="A881" s="48"/>
      <c r="B881" s="48"/>
      <c r="C881" s="48"/>
      <c r="D881" s="48"/>
    </row>
    <row r="882" spans="1:4" ht="60" customHeight="1" x14ac:dyDescent="0.2">
      <c r="A882" s="48"/>
      <c r="B882" s="48"/>
      <c r="C882" s="48"/>
      <c r="D882" s="48"/>
    </row>
    <row r="883" spans="1:4" ht="60" customHeight="1" x14ac:dyDescent="0.2">
      <c r="A883" s="48"/>
      <c r="B883" s="48"/>
      <c r="C883" s="48"/>
      <c r="D883" s="48"/>
    </row>
    <row r="884" spans="1:4" ht="60" customHeight="1" x14ac:dyDescent="0.2">
      <c r="A884" s="48"/>
      <c r="B884" s="48"/>
      <c r="C884" s="48"/>
      <c r="D884" s="48"/>
    </row>
    <row r="885" spans="1:4" ht="60" customHeight="1" x14ac:dyDescent="0.2">
      <c r="A885" s="48"/>
      <c r="B885" s="48"/>
      <c r="C885" s="48"/>
      <c r="D885" s="48"/>
    </row>
    <row r="886" spans="1:4" ht="60" customHeight="1" x14ac:dyDescent="0.2">
      <c r="A886" s="48"/>
      <c r="B886" s="48"/>
      <c r="C886" s="48"/>
      <c r="D886" s="48"/>
    </row>
    <row r="887" spans="1:4" ht="60" customHeight="1" x14ac:dyDescent="0.2">
      <c r="A887" s="48"/>
      <c r="B887" s="48"/>
      <c r="C887" s="48"/>
      <c r="D887" s="48"/>
    </row>
    <row r="888" spans="1:4" ht="60" customHeight="1" x14ac:dyDescent="0.2">
      <c r="A888" s="48"/>
      <c r="B888" s="48"/>
      <c r="C888" s="48"/>
      <c r="D888" s="48"/>
    </row>
    <row r="889" spans="1:4" ht="60" customHeight="1" x14ac:dyDescent="0.2">
      <c r="A889" s="48"/>
      <c r="B889" s="48"/>
      <c r="C889" s="48"/>
      <c r="D889" s="48"/>
    </row>
    <row r="890" spans="1:4" ht="60" customHeight="1" x14ac:dyDescent="0.2">
      <c r="A890" s="48"/>
      <c r="B890" s="48"/>
      <c r="C890" s="48"/>
      <c r="D890" s="48"/>
    </row>
    <row r="891" spans="1:4" ht="60" customHeight="1" x14ac:dyDescent="0.2">
      <c r="A891" s="48"/>
      <c r="B891" s="48"/>
      <c r="C891" s="48"/>
      <c r="D891" s="48"/>
    </row>
    <row r="892" spans="1:4" ht="60" customHeight="1" x14ac:dyDescent="0.2">
      <c r="A892" s="48"/>
      <c r="B892" s="48"/>
      <c r="C892" s="48"/>
      <c r="D892" s="48"/>
    </row>
    <row r="893" spans="1:4" ht="60" customHeight="1" x14ac:dyDescent="0.2">
      <c r="A893" s="48"/>
      <c r="B893" s="48"/>
      <c r="C893" s="48"/>
      <c r="D893" s="48"/>
    </row>
    <row r="894" spans="1:4" ht="60" customHeight="1" x14ac:dyDescent="0.2">
      <c r="A894" s="48"/>
      <c r="B894" s="48"/>
      <c r="C894" s="48"/>
      <c r="D894" s="48"/>
    </row>
    <row r="895" spans="1:4" ht="60" customHeight="1" x14ac:dyDescent="0.2">
      <c r="A895" s="48"/>
      <c r="B895" s="48"/>
      <c r="C895" s="48"/>
      <c r="D895" s="48"/>
    </row>
    <row r="896" spans="1:4" ht="60" customHeight="1" x14ac:dyDescent="0.2">
      <c r="A896" s="48"/>
      <c r="B896" s="48"/>
      <c r="C896" s="48"/>
      <c r="D896" s="48"/>
    </row>
    <row r="897" spans="1:4" ht="60" customHeight="1" x14ac:dyDescent="0.2">
      <c r="A897" s="48"/>
      <c r="B897" s="48"/>
      <c r="C897" s="48"/>
      <c r="D897" s="48"/>
    </row>
    <row r="898" spans="1:4" ht="60" customHeight="1" x14ac:dyDescent="0.2">
      <c r="A898" s="48"/>
      <c r="B898" s="48"/>
      <c r="C898" s="48"/>
      <c r="D898" s="48"/>
    </row>
    <row r="899" spans="1:4" ht="60" customHeight="1" x14ac:dyDescent="0.2">
      <c r="A899" s="48"/>
      <c r="B899" s="48"/>
      <c r="C899" s="48"/>
      <c r="D899" s="48"/>
    </row>
    <row r="900" spans="1:4" ht="60" customHeight="1" x14ac:dyDescent="0.2">
      <c r="A900" s="48"/>
      <c r="B900" s="48"/>
      <c r="C900" s="48"/>
      <c r="D900" s="48"/>
    </row>
    <row r="901" spans="1:4" ht="60" customHeight="1" x14ac:dyDescent="0.2">
      <c r="A901" s="48"/>
      <c r="B901" s="48"/>
      <c r="C901" s="48"/>
      <c r="D901" s="48"/>
    </row>
    <row r="902" spans="1:4" ht="60" customHeight="1" x14ac:dyDescent="0.2">
      <c r="A902" s="48"/>
      <c r="B902" s="48"/>
      <c r="C902" s="48"/>
      <c r="D902" s="48"/>
    </row>
    <row r="903" spans="1:4" ht="60" customHeight="1" x14ac:dyDescent="0.2">
      <c r="A903" s="48"/>
      <c r="B903" s="48"/>
      <c r="C903" s="48"/>
      <c r="D903" s="48"/>
    </row>
    <row r="904" spans="1:4" ht="60" customHeight="1" x14ac:dyDescent="0.2">
      <c r="A904" s="48"/>
      <c r="B904" s="48"/>
      <c r="C904" s="48"/>
      <c r="D904" s="48"/>
    </row>
    <row r="905" spans="1:4" ht="60" customHeight="1" x14ac:dyDescent="0.2">
      <c r="A905" s="48"/>
      <c r="B905" s="48"/>
      <c r="C905" s="48"/>
      <c r="D905" s="48"/>
    </row>
    <row r="906" spans="1:4" ht="60" customHeight="1" x14ac:dyDescent="0.2">
      <c r="A906" s="48"/>
      <c r="B906" s="48"/>
      <c r="C906" s="48"/>
      <c r="D906" s="48"/>
    </row>
    <row r="907" spans="1:4" ht="60" customHeight="1" x14ac:dyDescent="0.2">
      <c r="A907" s="48"/>
      <c r="B907" s="48"/>
      <c r="C907" s="48"/>
      <c r="D907" s="48"/>
    </row>
    <row r="908" spans="1:4" ht="60" customHeight="1" x14ac:dyDescent="0.2">
      <c r="A908" s="48"/>
      <c r="B908" s="48"/>
      <c r="C908" s="48"/>
      <c r="D908" s="48"/>
    </row>
    <row r="909" spans="1:4" ht="60" customHeight="1" x14ac:dyDescent="0.2">
      <c r="A909" s="48"/>
      <c r="B909" s="48"/>
      <c r="C909" s="48"/>
      <c r="D909" s="48"/>
    </row>
    <row r="910" spans="1:4" ht="60" customHeight="1" x14ac:dyDescent="0.2">
      <c r="A910" s="48"/>
      <c r="B910" s="48"/>
      <c r="C910" s="48"/>
      <c r="D910" s="48"/>
    </row>
    <row r="911" spans="1:4" ht="60" customHeight="1" x14ac:dyDescent="0.2">
      <c r="A911" s="48"/>
      <c r="B911" s="48"/>
      <c r="C911" s="48"/>
      <c r="D911" s="48"/>
    </row>
    <row r="912" spans="1:4" ht="60" customHeight="1" x14ac:dyDescent="0.2">
      <c r="A912" s="48"/>
      <c r="B912" s="48"/>
      <c r="C912" s="48"/>
      <c r="D912" s="48"/>
    </row>
    <row r="913" spans="1:4" ht="60" customHeight="1" x14ac:dyDescent="0.2">
      <c r="A913" s="48"/>
      <c r="B913" s="48"/>
      <c r="C913" s="48"/>
      <c r="D913" s="48"/>
    </row>
    <row r="914" spans="1:4" ht="60" customHeight="1" x14ac:dyDescent="0.2">
      <c r="A914" s="48"/>
      <c r="B914" s="48"/>
      <c r="C914" s="48"/>
      <c r="D914" s="48"/>
    </row>
    <row r="915" spans="1:4" ht="60" customHeight="1" x14ac:dyDescent="0.2">
      <c r="A915" s="48"/>
      <c r="B915" s="48"/>
      <c r="C915" s="48"/>
      <c r="D915" s="48"/>
    </row>
    <row r="916" spans="1:4" ht="60" customHeight="1" x14ac:dyDescent="0.2">
      <c r="A916" s="48"/>
      <c r="B916" s="48"/>
      <c r="C916" s="48"/>
      <c r="D916" s="48"/>
    </row>
    <row r="917" spans="1:4" ht="60" customHeight="1" x14ac:dyDescent="0.2">
      <c r="A917" s="48"/>
      <c r="B917" s="48"/>
      <c r="C917" s="48"/>
      <c r="D917" s="48"/>
    </row>
    <row r="918" spans="1:4" ht="60" customHeight="1" x14ac:dyDescent="0.2">
      <c r="A918" s="48"/>
      <c r="B918" s="48"/>
      <c r="C918" s="48"/>
      <c r="D918" s="48"/>
    </row>
    <row r="919" spans="1:4" ht="60" customHeight="1" x14ac:dyDescent="0.2">
      <c r="A919" s="48"/>
      <c r="B919" s="48"/>
      <c r="C919" s="48"/>
      <c r="D919" s="48"/>
    </row>
    <row r="920" spans="1:4" ht="60" customHeight="1" x14ac:dyDescent="0.2">
      <c r="A920" s="48"/>
      <c r="B920" s="48"/>
      <c r="C920" s="48"/>
      <c r="D920" s="48"/>
    </row>
    <row r="921" spans="1:4" ht="60" customHeight="1" x14ac:dyDescent="0.2">
      <c r="A921" s="48"/>
      <c r="B921" s="48"/>
      <c r="C921" s="48"/>
      <c r="D921" s="48"/>
    </row>
    <row r="922" spans="1:4" ht="60" customHeight="1" x14ac:dyDescent="0.2">
      <c r="A922" s="48"/>
      <c r="B922" s="48"/>
      <c r="C922" s="48"/>
      <c r="D922" s="48"/>
    </row>
    <row r="923" spans="1:4" ht="60" customHeight="1" x14ac:dyDescent="0.2">
      <c r="A923" s="48"/>
      <c r="B923" s="48"/>
      <c r="C923" s="48"/>
      <c r="D923" s="48"/>
    </row>
    <row r="924" spans="1:4" ht="60" customHeight="1" x14ac:dyDescent="0.2">
      <c r="A924" s="48"/>
      <c r="B924" s="48"/>
      <c r="C924" s="48"/>
      <c r="D924" s="48"/>
    </row>
    <row r="925" spans="1:4" ht="60" customHeight="1" x14ac:dyDescent="0.2">
      <c r="A925" s="48"/>
      <c r="B925" s="48"/>
      <c r="C925" s="48"/>
      <c r="D925" s="48"/>
    </row>
    <row r="926" spans="1:4" ht="60" customHeight="1" x14ac:dyDescent="0.2">
      <c r="A926" s="48"/>
      <c r="B926" s="48"/>
      <c r="C926" s="48"/>
      <c r="D926" s="48"/>
    </row>
    <row r="927" spans="1:4" ht="60" customHeight="1" x14ac:dyDescent="0.2">
      <c r="A927" s="48"/>
      <c r="B927" s="48"/>
      <c r="C927" s="48"/>
      <c r="D927" s="48"/>
    </row>
    <row r="928" spans="1:4" ht="60" customHeight="1" x14ac:dyDescent="0.2">
      <c r="A928" s="48"/>
      <c r="B928" s="48"/>
      <c r="C928" s="48"/>
      <c r="D928" s="48"/>
    </row>
    <row r="929" spans="1:4" ht="60" customHeight="1" x14ac:dyDescent="0.2">
      <c r="A929" s="48"/>
      <c r="B929" s="48"/>
      <c r="C929" s="48"/>
      <c r="D929" s="48"/>
    </row>
    <row r="930" spans="1:4" ht="60" customHeight="1" x14ac:dyDescent="0.2">
      <c r="A930" s="48"/>
      <c r="B930" s="48"/>
      <c r="C930" s="48"/>
      <c r="D930" s="48"/>
    </row>
    <row r="931" spans="1:4" ht="60" customHeight="1" x14ac:dyDescent="0.2">
      <c r="A931" s="48"/>
      <c r="B931" s="48"/>
      <c r="C931" s="48"/>
      <c r="D931" s="48"/>
    </row>
    <row r="932" spans="1:4" ht="60" customHeight="1" x14ac:dyDescent="0.2">
      <c r="A932" s="48"/>
      <c r="B932" s="48"/>
      <c r="C932" s="48"/>
      <c r="D932" s="48"/>
    </row>
    <row r="933" spans="1:4" ht="60" customHeight="1" x14ac:dyDescent="0.2">
      <c r="A933" s="48"/>
      <c r="B933" s="48"/>
      <c r="C933" s="48"/>
      <c r="D933" s="48"/>
    </row>
    <row r="934" spans="1:4" ht="60" customHeight="1" x14ac:dyDescent="0.2">
      <c r="A934" s="48"/>
      <c r="B934" s="48"/>
      <c r="C934" s="48"/>
      <c r="D934" s="48"/>
    </row>
    <row r="935" spans="1:4" ht="60" customHeight="1" x14ac:dyDescent="0.2">
      <c r="A935" s="48"/>
      <c r="B935" s="48"/>
      <c r="C935" s="48"/>
      <c r="D935" s="48"/>
    </row>
    <row r="936" spans="1:4" ht="60" customHeight="1" x14ac:dyDescent="0.2">
      <c r="A936" s="48"/>
      <c r="B936" s="48"/>
      <c r="C936" s="48"/>
      <c r="D936" s="48"/>
    </row>
    <row r="937" spans="1:4" ht="60" customHeight="1" x14ac:dyDescent="0.2">
      <c r="A937" s="48"/>
      <c r="B937" s="48"/>
      <c r="C937" s="48"/>
      <c r="D937" s="48"/>
    </row>
    <row r="938" spans="1:4" ht="60" customHeight="1" x14ac:dyDescent="0.2">
      <c r="A938" s="48"/>
      <c r="B938" s="48"/>
      <c r="C938" s="48"/>
      <c r="D938" s="48"/>
    </row>
    <row r="939" spans="1:4" ht="60" customHeight="1" x14ac:dyDescent="0.2">
      <c r="A939" s="48"/>
      <c r="B939" s="48"/>
      <c r="C939" s="48"/>
      <c r="D939" s="48"/>
    </row>
    <row r="940" spans="1:4" ht="60" customHeight="1" x14ac:dyDescent="0.2">
      <c r="A940" s="48"/>
      <c r="B940" s="48"/>
      <c r="C940" s="48"/>
      <c r="D940" s="48"/>
    </row>
    <row r="941" spans="1:4" ht="60" customHeight="1" x14ac:dyDescent="0.2">
      <c r="A941" s="48"/>
      <c r="B941" s="48"/>
      <c r="C941" s="48"/>
      <c r="D941" s="48"/>
    </row>
    <row r="942" spans="1:4" ht="60" customHeight="1" x14ac:dyDescent="0.2">
      <c r="A942" s="48"/>
      <c r="B942" s="48"/>
      <c r="C942" s="48"/>
      <c r="D942" s="48"/>
    </row>
    <row r="943" spans="1:4" ht="60" customHeight="1" x14ac:dyDescent="0.2">
      <c r="A943" s="48"/>
      <c r="B943" s="48"/>
      <c r="C943" s="48"/>
      <c r="D943" s="48"/>
    </row>
    <row r="944" spans="1:4" ht="60" customHeight="1" x14ac:dyDescent="0.2">
      <c r="A944" s="48"/>
      <c r="B944" s="48"/>
      <c r="C944" s="48"/>
      <c r="D944" s="48"/>
    </row>
    <row r="945" spans="1:4" ht="60" customHeight="1" x14ac:dyDescent="0.2">
      <c r="A945" s="48"/>
      <c r="B945" s="48"/>
      <c r="C945" s="48"/>
      <c r="D945" s="48"/>
    </row>
    <row r="946" spans="1:4" ht="60" customHeight="1" x14ac:dyDescent="0.2">
      <c r="A946" s="48"/>
      <c r="B946" s="48"/>
      <c r="C946" s="48"/>
      <c r="D946" s="48"/>
    </row>
    <row r="947" spans="1:4" ht="60" customHeight="1" x14ac:dyDescent="0.2">
      <c r="A947" s="48"/>
      <c r="B947" s="48"/>
      <c r="C947" s="48"/>
      <c r="D947" s="48"/>
    </row>
    <row r="948" spans="1:4" ht="60" customHeight="1" x14ac:dyDescent="0.2">
      <c r="A948" s="48"/>
      <c r="B948" s="48"/>
      <c r="C948" s="48"/>
      <c r="D948" s="48"/>
    </row>
    <row r="949" spans="1:4" ht="60" customHeight="1" x14ac:dyDescent="0.2">
      <c r="A949" s="48"/>
      <c r="B949" s="48"/>
      <c r="C949" s="48"/>
      <c r="D949" s="48"/>
    </row>
    <row r="950" spans="1:4" ht="60" customHeight="1" x14ac:dyDescent="0.2">
      <c r="A950" s="48"/>
      <c r="B950" s="48"/>
      <c r="C950" s="48"/>
      <c r="D950" s="48"/>
    </row>
    <row r="951" spans="1:4" ht="60" customHeight="1" x14ac:dyDescent="0.2">
      <c r="A951" s="48"/>
      <c r="B951" s="48"/>
      <c r="C951" s="48"/>
      <c r="D951" s="48"/>
    </row>
    <row r="952" spans="1:4" ht="60" customHeight="1" x14ac:dyDescent="0.2">
      <c r="A952" s="48"/>
      <c r="B952" s="48"/>
      <c r="C952" s="48"/>
      <c r="D952" s="48"/>
    </row>
    <row r="953" spans="1:4" ht="60" customHeight="1" x14ac:dyDescent="0.2">
      <c r="A953" s="48"/>
      <c r="B953" s="48"/>
      <c r="C953" s="48"/>
      <c r="D953" s="48"/>
    </row>
    <row r="954" spans="1:4" ht="60" customHeight="1" x14ac:dyDescent="0.2">
      <c r="A954" s="48"/>
      <c r="B954" s="48"/>
      <c r="C954" s="48"/>
      <c r="D954" s="48"/>
    </row>
    <row r="955" spans="1:4" ht="60" customHeight="1" x14ac:dyDescent="0.2">
      <c r="A955" s="48"/>
      <c r="B955" s="48"/>
      <c r="C955" s="48"/>
      <c r="D955" s="48"/>
    </row>
    <row r="956" spans="1:4" ht="60" customHeight="1" x14ac:dyDescent="0.2">
      <c r="A956" s="48"/>
      <c r="B956" s="48"/>
      <c r="C956" s="48"/>
      <c r="D956" s="48"/>
    </row>
    <row r="957" spans="1:4" ht="60" customHeight="1" x14ac:dyDescent="0.2">
      <c r="A957" s="48"/>
      <c r="B957" s="48"/>
      <c r="C957" s="48"/>
      <c r="D957" s="48"/>
    </row>
    <row r="958" spans="1:4" ht="60" customHeight="1" x14ac:dyDescent="0.2">
      <c r="A958" s="48"/>
      <c r="B958" s="48"/>
      <c r="C958" s="48"/>
      <c r="D958" s="48"/>
    </row>
    <row r="959" spans="1:4" ht="60" customHeight="1" x14ac:dyDescent="0.2">
      <c r="A959" s="48"/>
      <c r="B959" s="48"/>
      <c r="C959" s="48"/>
      <c r="D959" s="48"/>
    </row>
    <row r="960" spans="1:4" ht="60" customHeight="1" x14ac:dyDescent="0.2">
      <c r="A960" s="48"/>
      <c r="B960" s="48"/>
      <c r="C960" s="48"/>
      <c r="D960" s="48"/>
    </row>
    <row r="961" spans="1:4" ht="60" customHeight="1" x14ac:dyDescent="0.2">
      <c r="A961" s="48"/>
      <c r="B961" s="48"/>
      <c r="C961" s="48"/>
      <c r="D961" s="48"/>
    </row>
    <row r="962" spans="1:4" ht="60" customHeight="1" x14ac:dyDescent="0.2">
      <c r="A962" s="48"/>
      <c r="B962" s="48"/>
      <c r="C962" s="48"/>
      <c r="D962" s="48"/>
    </row>
    <row r="963" spans="1:4" ht="60" customHeight="1" x14ac:dyDescent="0.2">
      <c r="A963" s="48"/>
      <c r="B963" s="48"/>
      <c r="C963" s="48"/>
      <c r="D963" s="48"/>
    </row>
    <row r="964" spans="1:4" ht="60" customHeight="1" x14ac:dyDescent="0.2">
      <c r="A964" s="48"/>
      <c r="B964" s="48"/>
      <c r="C964" s="48"/>
      <c r="D964" s="48"/>
    </row>
    <row r="965" spans="1:4" ht="60" customHeight="1" x14ac:dyDescent="0.2">
      <c r="A965" s="48"/>
      <c r="B965" s="48"/>
      <c r="C965" s="48"/>
      <c r="D965" s="48"/>
    </row>
    <row r="966" spans="1:4" ht="60" customHeight="1" x14ac:dyDescent="0.2">
      <c r="A966" s="48"/>
      <c r="B966" s="48"/>
      <c r="C966" s="48"/>
      <c r="D966" s="48"/>
    </row>
    <row r="967" spans="1:4" ht="60" customHeight="1" x14ac:dyDescent="0.2">
      <c r="A967" s="48"/>
      <c r="B967" s="48"/>
      <c r="C967" s="48"/>
      <c r="D967" s="48"/>
    </row>
    <row r="968" spans="1:4" ht="60" customHeight="1" x14ac:dyDescent="0.2">
      <c r="A968" s="48"/>
      <c r="B968" s="48"/>
      <c r="C968" s="48"/>
      <c r="D968" s="48"/>
    </row>
    <row r="969" spans="1:4" ht="60" customHeight="1" x14ac:dyDescent="0.2">
      <c r="A969" s="48"/>
      <c r="B969" s="48"/>
      <c r="C969" s="48"/>
      <c r="D969" s="48"/>
    </row>
    <row r="970" spans="1:4" ht="60" customHeight="1" x14ac:dyDescent="0.2">
      <c r="A970" s="48"/>
      <c r="B970" s="48"/>
      <c r="C970" s="48"/>
      <c r="D970" s="48"/>
    </row>
    <row r="971" spans="1:4" ht="60" customHeight="1" x14ac:dyDescent="0.2">
      <c r="A971" s="48"/>
      <c r="B971" s="48"/>
      <c r="C971" s="48"/>
      <c r="D971" s="48"/>
    </row>
    <row r="972" spans="1:4" ht="60" customHeight="1" x14ac:dyDescent="0.2">
      <c r="A972" s="48"/>
      <c r="B972" s="48"/>
      <c r="C972" s="48"/>
      <c r="D972" s="48"/>
    </row>
    <row r="973" spans="1:4" ht="60" customHeight="1" x14ac:dyDescent="0.2">
      <c r="A973" s="48"/>
      <c r="B973" s="48"/>
      <c r="C973" s="48"/>
      <c r="D973" s="48"/>
    </row>
    <row r="974" spans="1:4" ht="60" customHeight="1" x14ac:dyDescent="0.2">
      <c r="A974" s="48"/>
      <c r="B974" s="48"/>
      <c r="C974" s="48"/>
      <c r="D974" s="48"/>
    </row>
    <row r="975" spans="1:4" ht="60" customHeight="1" x14ac:dyDescent="0.2">
      <c r="A975" s="48"/>
      <c r="B975" s="48"/>
      <c r="C975" s="48"/>
      <c r="D975" s="48"/>
    </row>
    <row r="976" spans="1:4" ht="60" customHeight="1" x14ac:dyDescent="0.2">
      <c r="A976" s="48"/>
      <c r="B976" s="48"/>
      <c r="C976" s="48"/>
      <c r="D976" s="48"/>
    </row>
    <row r="977" spans="1:4" ht="60" customHeight="1" x14ac:dyDescent="0.2">
      <c r="A977" s="48"/>
      <c r="B977" s="48"/>
      <c r="C977" s="48"/>
      <c r="D977" s="48"/>
    </row>
    <row r="978" spans="1:4" ht="60" customHeight="1" x14ac:dyDescent="0.2">
      <c r="A978" s="48"/>
      <c r="B978" s="48"/>
      <c r="C978" s="48"/>
      <c r="D978" s="48"/>
    </row>
    <row r="979" spans="1:4" ht="60" customHeight="1" x14ac:dyDescent="0.2">
      <c r="A979" s="48"/>
      <c r="B979" s="48"/>
      <c r="C979" s="48"/>
      <c r="D979" s="48"/>
    </row>
    <row r="980" spans="1:4" ht="60" customHeight="1" x14ac:dyDescent="0.2">
      <c r="A980" s="48"/>
      <c r="B980" s="48"/>
      <c r="C980" s="48"/>
      <c r="D980" s="48"/>
    </row>
    <row r="981" spans="1:4" ht="60" customHeight="1" x14ac:dyDescent="0.2">
      <c r="A981" s="48"/>
      <c r="B981" s="48"/>
      <c r="C981" s="48"/>
      <c r="D981" s="48"/>
    </row>
    <row r="982" spans="1:4" ht="60" customHeight="1" x14ac:dyDescent="0.2">
      <c r="A982" s="48"/>
      <c r="B982" s="48"/>
      <c r="C982" s="48"/>
      <c r="D982" s="48"/>
    </row>
    <row r="983" spans="1:4" ht="60" customHeight="1" x14ac:dyDescent="0.2">
      <c r="A983" s="48"/>
      <c r="B983" s="48"/>
      <c r="C983" s="48"/>
      <c r="D983" s="48"/>
    </row>
    <row r="984" spans="1:4" ht="60" customHeight="1" x14ac:dyDescent="0.2">
      <c r="A984" s="48"/>
      <c r="B984" s="48"/>
      <c r="C984" s="48"/>
      <c r="D984" s="48"/>
    </row>
    <row r="985" spans="1:4" ht="60" customHeight="1" x14ac:dyDescent="0.2">
      <c r="A985" s="48"/>
      <c r="B985" s="48"/>
      <c r="C985" s="48"/>
      <c r="D985" s="48"/>
    </row>
    <row r="986" spans="1:4" ht="60" customHeight="1" x14ac:dyDescent="0.2">
      <c r="A986" s="48"/>
      <c r="B986" s="48"/>
      <c r="C986" s="48"/>
      <c r="D986" s="48"/>
    </row>
    <row r="987" spans="1:4" ht="60" customHeight="1" x14ac:dyDescent="0.2">
      <c r="A987" s="48"/>
      <c r="B987" s="48"/>
      <c r="C987" s="48"/>
      <c r="D987" s="48"/>
    </row>
    <row r="988" spans="1:4" ht="60" customHeight="1" x14ac:dyDescent="0.2">
      <c r="A988" s="48"/>
      <c r="B988" s="48"/>
      <c r="C988" s="48"/>
      <c r="D988" s="48"/>
    </row>
    <row r="989" spans="1:4" ht="60" customHeight="1" x14ac:dyDescent="0.2">
      <c r="A989" s="48"/>
      <c r="B989" s="48"/>
      <c r="C989" s="48"/>
      <c r="D989" s="48"/>
    </row>
    <row r="990" spans="1:4" ht="60" customHeight="1" x14ac:dyDescent="0.2">
      <c r="A990" s="48"/>
      <c r="B990" s="48"/>
      <c r="C990" s="48"/>
      <c r="D990" s="48"/>
    </row>
    <row r="991" spans="1:4" ht="60" customHeight="1" x14ac:dyDescent="0.2">
      <c r="A991" s="48"/>
      <c r="B991" s="48"/>
      <c r="C991" s="48"/>
      <c r="D991" s="48"/>
    </row>
    <row r="992" spans="1:4" ht="60" customHeight="1" x14ac:dyDescent="0.2">
      <c r="A992" s="48"/>
      <c r="B992" s="48"/>
      <c r="C992" s="48"/>
      <c r="D992" s="48"/>
    </row>
    <row r="993" spans="1:4" ht="60" customHeight="1" x14ac:dyDescent="0.2">
      <c r="A993" s="48"/>
      <c r="B993" s="48"/>
      <c r="C993" s="48"/>
      <c r="D993" s="48"/>
    </row>
    <row r="994" spans="1:4" ht="60" customHeight="1" x14ac:dyDescent="0.2">
      <c r="A994" s="48"/>
      <c r="B994" s="48"/>
      <c r="C994" s="48"/>
      <c r="D994" s="48"/>
    </row>
    <row r="995" spans="1:4" ht="60" customHeight="1" x14ac:dyDescent="0.2">
      <c r="A995" s="48"/>
      <c r="B995" s="48"/>
      <c r="C995" s="48"/>
      <c r="D995" s="48"/>
    </row>
    <row r="996" spans="1:4" ht="60" customHeight="1" x14ac:dyDescent="0.2">
      <c r="A996" s="48"/>
      <c r="B996" s="48"/>
      <c r="C996" s="48"/>
      <c r="D996" s="48"/>
    </row>
    <row r="997" spans="1:4" ht="60" customHeight="1" x14ac:dyDescent="0.2">
      <c r="A997" s="48"/>
      <c r="B997" s="48"/>
      <c r="C997" s="48"/>
      <c r="D997" s="48"/>
    </row>
    <row r="998" spans="1:4" ht="60" customHeight="1" x14ac:dyDescent="0.2">
      <c r="A998" s="48"/>
      <c r="B998" s="48"/>
      <c r="C998" s="48"/>
      <c r="D998" s="48"/>
    </row>
    <row r="999" spans="1:4" ht="60" customHeight="1" x14ac:dyDescent="0.2">
      <c r="A999" s="48"/>
      <c r="B999" s="48"/>
      <c r="C999" s="48"/>
      <c r="D999" s="48"/>
    </row>
    <row r="1000" spans="1:4" ht="60" customHeight="1" x14ac:dyDescent="0.2">
      <c r="A1000" s="48"/>
      <c r="B1000" s="48"/>
      <c r="C1000" s="48"/>
      <c r="D1000" s="48"/>
    </row>
  </sheetData>
  <mergeCells count="50">
    <mergeCell ref="A54:M54"/>
    <mergeCell ref="A1:M1"/>
    <mergeCell ref="A14:M14"/>
    <mergeCell ref="A30:M30"/>
    <mergeCell ref="A41:M41"/>
    <mergeCell ref="A42:A44"/>
    <mergeCell ref="B42:B44"/>
    <mergeCell ref="C42:C44"/>
    <mergeCell ref="D42:D44"/>
    <mergeCell ref="E42:K42"/>
    <mergeCell ref="L31:L33"/>
    <mergeCell ref="M31:M33"/>
    <mergeCell ref="L42:L44"/>
    <mergeCell ref="M42:M44"/>
    <mergeCell ref="E43:G43"/>
    <mergeCell ref="H43:K43"/>
    <mergeCell ref="E32:G32"/>
    <mergeCell ref="H32:K32"/>
    <mergeCell ref="A31:A33"/>
    <mergeCell ref="B31:B33"/>
    <mergeCell ref="C31:C33"/>
    <mergeCell ref="D31:D33"/>
    <mergeCell ref="E31:K31"/>
    <mergeCell ref="H3:K3"/>
    <mergeCell ref="A15:A17"/>
    <mergeCell ref="B15:B17"/>
    <mergeCell ref="C15:C17"/>
    <mergeCell ref="D15:D17"/>
    <mergeCell ref="L55:L57"/>
    <mergeCell ref="M55:M57"/>
    <mergeCell ref="A2:A4"/>
    <mergeCell ref="B2:B4"/>
    <mergeCell ref="C2:C4"/>
    <mergeCell ref="D2:D4"/>
    <mergeCell ref="L2:L4"/>
    <mergeCell ref="M2:M4"/>
    <mergeCell ref="E15:K15"/>
    <mergeCell ref="L15:L17"/>
    <mergeCell ref="M15:M17"/>
    <mergeCell ref="E16:G16"/>
    <mergeCell ref="H16:K16"/>
    <mergeCell ref="E2:K2"/>
    <mergeCell ref="E3:G3"/>
    <mergeCell ref="E56:G56"/>
    <mergeCell ref="H56:K56"/>
    <mergeCell ref="A55:A57"/>
    <mergeCell ref="B55:B57"/>
    <mergeCell ref="C55:C57"/>
    <mergeCell ref="D55:D57"/>
    <mergeCell ref="E55:K55"/>
  </mergeCells>
  <pageMargins left="0.7" right="0.7" top="0.75" bottom="0.75" header="0" footer="0"/>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56"/>
  <sheetViews>
    <sheetView view="pageBreakPreview" topLeftCell="A49" zoomScale="50" zoomScaleNormal="100" zoomScaleSheetLayoutView="90" workbookViewId="0">
      <selection activeCell="J3" sqref="J3"/>
    </sheetView>
  </sheetViews>
  <sheetFormatPr baseColWidth="10" defaultColWidth="14.5" defaultRowHeight="60" customHeight="1" x14ac:dyDescent="0.2"/>
  <cols>
    <col min="1" max="1" width="23.5" customWidth="1"/>
    <col min="2" max="3" width="21.33203125" customWidth="1"/>
    <col min="4" max="4" width="30.1640625" customWidth="1"/>
    <col min="5" max="5" width="25.5" customWidth="1"/>
    <col min="6" max="7" width="21.33203125" customWidth="1"/>
    <col min="8" max="8" width="24.33203125" customWidth="1"/>
    <col min="9" max="9" width="21.33203125" customWidth="1"/>
    <col min="10" max="13" width="9.83203125" customWidth="1"/>
  </cols>
  <sheetData>
    <row r="1" spans="1:13" ht="15" x14ac:dyDescent="0.2">
      <c r="A1" s="143" t="s">
        <v>1248</v>
      </c>
      <c r="B1" s="143"/>
      <c r="C1" s="143"/>
      <c r="D1" s="143"/>
      <c r="E1" s="143"/>
      <c r="F1" s="143"/>
      <c r="G1" s="143"/>
      <c r="H1" s="143"/>
      <c r="I1" s="143"/>
      <c r="J1" s="143"/>
      <c r="K1" s="143"/>
      <c r="L1" s="143"/>
      <c r="M1" s="144"/>
    </row>
    <row r="2" spans="1:13" ht="15" x14ac:dyDescent="0.2">
      <c r="A2" s="145" t="s">
        <v>1138</v>
      </c>
      <c r="B2" s="145" t="s">
        <v>1249</v>
      </c>
      <c r="C2" s="145" t="s">
        <v>1123</v>
      </c>
      <c r="D2" s="145" t="s">
        <v>1140</v>
      </c>
      <c r="E2" s="145" t="s">
        <v>1250</v>
      </c>
      <c r="F2" s="145" t="s">
        <v>498</v>
      </c>
      <c r="G2" s="145" t="s">
        <v>496</v>
      </c>
      <c r="H2" s="145" t="s">
        <v>1251</v>
      </c>
      <c r="I2" s="145" t="s">
        <v>1252</v>
      </c>
      <c r="J2" s="147" t="s">
        <v>1253</v>
      </c>
      <c r="K2" s="148"/>
      <c r="L2" s="148"/>
      <c r="M2" s="149"/>
    </row>
    <row r="3" spans="1:13" ht="16" x14ac:dyDescent="0.2">
      <c r="A3" s="146"/>
      <c r="B3" s="146"/>
      <c r="C3" s="146"/>
      <c r="D3" s="146"/>
      <c r="E3" s="146"/>
      <c r="F3" s="146"/>
      <c r="G3" s="146"/>
      <c r="H3" s="146"/>
      <c r="I3" s="146"/>
      <c r="J3" s="72" t="s">
        <v>1254</v>
      </c>
      <c r="K3" s="72" t="s">
        <v>1255</v>
      </c>
      <c r="L3" s="72" t="s">
        <v>1256</v>
      </c>
      <c r="M3" s="72" t="s">
        <v>1257</v>
      </c>
    </row>
    <row r="4" spans="1:13" ht="112" x14ac:dyDescent="0.2">
      <c r="A4" s="127" t="s">
        <v>1152</v>
      </c>
      <c r="B4" s="82" t="s">
        <v>894</v>
      </c>
      <c r="C4" s="83" t="s">
        <v>1125</v>
      </c>
      <c r="D4" s="80" t="s">
        <v>1153</v>
      </c>
      <c r="E4" s="83" t="s">
        <v>1258</v>
      </c>
      <c r="F4" s="82" t="s">
        <v>1259</v>
      </c>
      <c r="G4" s="83" t="s">
        <v>1260</v>
      </c>
      <c r="H4" s="83" t="s">
        <v>1261</v>
      </c>
      <c r="I4" s="128">
        <v>2024</v>
      </c>
      <c r="J4" s="123">
        <v>0.02</v>
      </c>
      <c r="K4" s="123">
        <v>0.2</v>
      </c>
      <c r="L4" s="123">
        <v>0.28000000000000003</v>
      </c>
      <c r="M4" s="123">
        <v>0.5</v>
      </c>
    </row>
    <row r="5" spans="1:13" ht="180" x14ac:dyDescent="0.2">
      <c r="A5" s="127" t="s">
        <v>1152</v>
      </c>
      <c r="B5" s="82" t="s">
        <v>910</v>
      </c>
      <c r="C5" s="83" t="s">
        <v>1156</v>
      </c>
      <c r="D5" s="84" t="s">
        <v>1157</v>
      </c>
      <c r="E5" s="83" t="s">
        <v>1262</v>
      </c>
      <c r="F5" s="82" t="s">
        <v>1263</v>
      </c>
      <c r="G5" s="83" t="s">
        <v>1264</v>
      </c>
      <c r="H5" s="83" t="s">
        <v>1265</v>
      </c>
      <c r="I5" s="128">
        <v>2024</v>
      </c>
      <c r="J5" s="81" t="s">
        <v>1266</v>
      </c>
      <c r="K5" s="81" t="s">
        <v>1267</v>
      </c>
      <c r="L5" s="81" t="s">
        <v>1267</v>
      </c>
      <c r="M5" s="81" t="s">
        <v>1268</v>
      </c>
    </row>
    <row r="6" spans="1:13" ht="112" x14ac:dyDescent="0.2">
      <c r="A6" s="127" t="s">
        <v>1152</v>
      </c>
      <c r="B6" s="83" t="s">
        <v>906</v>
      </c>
      <c r="C6" s="82" t="s">
        <v>1125</v>
      </c>
      <c r="D6" s="84" t="s">
        <v>1159</v>
      </c>
      <c r="E6" s="83" t="s">
        <v>1269</v>
      </c>
      <c r="F6" s="82" t="s">
        <v>1270</v>
      </c>
      <c r="G6" s="83" t="s">
        <v>1271</v>
      </c>
      <c r="H6" s="83" t="s">
        <v>1272</v>
      </c>
      <c r="I6" s="128">
        <v>2024</v>
      </c>
      <c r="J6" s="123">
        <v>0.02</v>
      </c>
      <c r="K6" s="123">
        <v>0.18</v>
      </c>
      <c r="L6" s="123">
        <v>0.2</v>
      </c>
      <c r="M6" s="123">
        <v>0.4</v>
      </c>
    </row>
    <row r="7" spans="1:13" ht="112" x14ac:dyDescent="0.2">
      <c r="A7" s="127" t="s">
        <v>1152</v>
      </c>
      <c r="B7" s="83" t="s">
        <v>890</v>
      </c>
      <c r="C7" s="83" t="s">
        <v>1125</v>
      </c>
      <c r="D7" s="85" t="s">
        <v>1161</v>
      </c>
      <c r="E7" s="83" t="s">
        <v>1273</v>
      </c>
      <c r="F7" s="83" t="s">
        <v>1274</v>
      </c>
      <c r="G7" s="83" t="s">
        <v>1275</v>
      </c>
      <c r="H7" s="83" t="s">
        <v>1929</v>
      </c>
      <c r="I7" s="128">
        <v>2024</v>
      </c>
      <c r="J7" s="123">
        <v>0.02</v>
      </c>
      <c r="K7" s="123">
        <v>0.13</v>
      </c>
      <c r="L7" s="123">
        <v>0.15</v>
      </c>
      <c r="M7" s="123">
        <v>0.3</v>
      </c>
    </row>
    <row r="8" spans="1:13" ht="112" x14ac:dyDescent="0.2">
      <c r="A8" s="127" t="s">
        <v>1152</v>
      </c>
      <c r="B8" s="83" t="s">
        <v>702</v>
      </c>
      <c r="C8" s="83" t="s">
        <v>1125</v>
      </c>
      <c r="D8" s="85" t="s">
        <v>1163</v>
      </c>
      <c r="E8" s="83" t="s">
        <v>1277</v>
      </c>
      <c r="F8" s="83" t="s">
        <v>1278</v>
      </c>
      <c r="G8" s="83" t="s">
        <v>1279</v>
      </c>
      <c r="H8" s="83" t="s">
        <v>1280</v>
      </c>
      <c r="I8" s="128">
        <v>2024</v>
      </c>
      <c r="J8" s="123">
        <v>0.2</v>
      </c>
      <c r="K8" s="123">
        <v>0.3</v>
      </c>
      <c r="L8" s="123">
        <v>0.3</v>
      </c>
      <c r="M8" s="123">
        <v>0.8</v>
      </c>
    </row>
    <row r="9" spans="1:13" ht="112" x14ac:dyDescent="0.2">
      <c r="A9" s="127" t="s">
        <v>1152</v>
      </c>
      <c r="B9" s="83" t="s">
        <v>706</v>
      </c>
      <c r="C9" s="83" t="s">
        <v>1125</v>
      </c>
      <c r="D9" s="85" t="s">
        <v>1165</v>
      </c>
      <c r="E9" s="83" t="s">
        <v>1281</v>
      </c>
      <c r="F9" s="83" t="s">
        <v>1282</v>
      </c>
      <c r="G9" s="83" t="s">
        <v>1283</v>
      </c>
      <c r="H9" s="83" t="s">
        <v>1284</v>
      </c>
      <c r="I9" s="128">
        <v>2024</v>
      </c>
      <c r="J9" s="123">
        <v>0.03</v>
      </c>
      <c r="K9" s="123">
        <v>0.4</v>
      </c>
      <c r="L9" s="123">
        <v>0.56999999999999995</v>
      </c>
      <c r="M9" s="123">
        <v>1</v>
      </c>
    </row>
    <row r="10" spans="1:13" ht="96" x14ac:dyDescent="0.2">
      <c r="A10" s="127" t="s">
        <v>1152</v>
      </c>
      <c r="B10" s="83" t="s">
        <v>710</v>
      </c>
      <c r="C10" s="83" t="s">
        <v>1125</v>
      </c>
      <c r="D10" s="85" t="s">
        <v>1166</v>
      </c>
      <c r="E10" s="83" t="s">
        <v>1285</v>
      </c>
      <c r="F10" s="83" t="s">
        <v>1286</v>
      </c>
      <c r="G10" s="82" t="s">
        <v>1287</v>
      </c>
      <c r="H10" s="83" t="s">
        <v>1288</v>
      </c>
      <c r="I10" s="128">
        <v>2024</v>
      </c>
      <c r="J10" s="123">
        <v>0.02</v>
      </c>
      <c r="K10" s="123">
        <v>0.1</v>
      </c>
      <c r="L10" s="123">
        <v>0.18</v>
      </c>
      <c r="M10" s="123">
        <v>0.3</v>
      </c>
    </row>
    <row r="11" spans="1:13" ht="112" x14ac:dyDescent="0.2">
      <c r="A11" s="127" t="s">
        <v>1152</v>
      </c>
      <c r="B11" s="83" t="s">
        <v>714</v>
      </c>
      <c r="C11" s="83" t="s">
        <v>1125</v>
      </c>
      <c r="D11" s="85" t="s">
        <v>1167</v>
      </c>
      <c r="E11" s="83" t="s">
        <v>1290</v>
      </c>
      <c r="F11" s="83" t="s">
        <v>1291</v>
      </c>
      <c r="G11" s="83" t="s">
        <v>1292</v>
      </c>
      <c r="H11" s="83" t="s">
        <v>1293</v>
      </c>
      <c r="I11" s="128">
        <v>2024</v>
      </c>
      <c r="J11" s="123">
        <v>0.02</v>
      </c>
      <c r="K11" s="123">
        <v>0.3</v>
      </c>
      <c r="L11" s="123">
        <v>0.38</v>
      </c>
      <c r="M11" s="123">
        <v>0.7</v>
      </c>
    </row>
    <row r="12" spans="1:13" ht="112" x14ac:dyDescent="0.2">
      <c r="A12" s="127" t="s">
        <v>1152</v>
      </c>
      <c r="B12" s="83" t="s">
        <v>1586</v>
      </c>
      <c r="C12" s="83" t="s">
        <v>1289</v>
      </c>
      <c r="D12" s="85" t="s">
        <v>1168</v>
      </c>
      <c r="E12" s="83" t="s">
        <v>1467</v>
      </c>
      <c r="F12" s="65" t="s">
        <v>547</v>
      </c>
      <c r="G12" s="98" t="s">
        <v>1587</v>
      </c>
      <c r="H12" s="98" t="s">
        <v>548</v>
      </c>
      <c r="I12" s="128">
        <v>2024</v>
      </c>
      <c r="J12" s="129">
        <v>0.25</v>
      </c>
      <c r="K12" s="129">
        <v>0.25</v>
      </c>
      <c r="L12" s="129">
        <v>0.25</v>
      </c>
      <c r="M12" s="129">
        <v>0.25</v>
      </c>
    </row>
    <row r="13" spans="1:13" ht="15" x14ac:dyDescent="0.2">
      <c r="A13" s="143" t="s">
        <v>1248</v>
      </c>
      <c r="B13" s="143"/>
      <c r="C13" s="143"/>
      <c r="D13" s="143"/>
      <c r="E13" s="143"/>
      <c r="F13" s="143"/>
      <c r="G13" s="143"/>
      <c r="H13" s="143"/>
      <c r="I13" s="143"/>
      <c r="J13" s="143"/>
      <c r="K13" s="143"/>
      <c r="L13" s="143"/>
      <c r="M13" s="144"/>
    </row>
    <row r="14" spans="1:13" ht="15" x14ac:dyDescent="0.2">
      <c r="A14" s="145" t="s">
        <v>1138</v>
      </c>
      <c r="B14" s="145" t="s">
        <v>1249</v>
      </c>
      <c r="C14" s="145" t="s">
        <v>1123</v>
      </c>
      <c r="D14" s="145" t="s">
        <v>1140</v>
      </c>
      <c r="E14" s="145" t="s">
        <v>1250</v>
      </c>
      <c r="F14" s="145" t="s">
        <v>498</v>
      </c>
      <c r="G14" s="145" t="s">
        <v>496</v>
      </c>
      <c r="H14" s="145" t="s">
        <v>1251</v>
      </c>
      <c r="I14" s="145" t="s">
        <v>1252</v>
      </c>
      <c r="J14" s="147" t="s">
        <v>1253</v>
      </c>
      <c r="K14" s="148"/>
      <c r="L14" s="148"/>
      <c r="M14" s="149"/>
    </row>
    <row r="15" spans="1:13" ht="16" x14ac:dyDescent="0.2">
      <c r="A15" s="146"/>
      <c r="B15" s="146"/>
      <c r="C15" s="146"/>
      <c r="D15" s="146"/>
      <c r="E15" s="146"/>
      <c r="F15" s="146"/>
      <c r="G15" s="146"/>
      <c r="H15" s="146"/>
      <c r="I15" s="146"/>
      <c r="J15" s="72" t="s">
        <v>1254</v>
      </c>
      <c r="K15" s="72" t="s">
        <v>1255</v>
      </c>
      <c r="L15" s="72" t="s">
        <v>1256</v>
      </c>
      <c r="M15" s="72" t="s">
        <v>1257</v>
      </c>
    </row>
    <row r="16" spans="1:13" ht="75" x14ac:dyDescent="0.2">
      <c r="A16" s="126" t="s">
        <v>1172</v>
      </c>
      <c r="B16" s="82" t="s">
        <v>789</v>
      </c>
      <c r="C16" s="82" t="s">
        <v>1173</v>
      </c>
      <c r="D16" s="82" t="s">
        <v>1294</v>
      </c>
      <c r="E16" s="82" t="s">
        <v>1295</v>
      </c>
      <c r="F16" s="82" t="s">
        <v>1296</v>
      </c>
      <c r="G16" s="83" t="s">
        <v>1297</v>
      </c>
      <c r="H16" s="83" t="s">
        <v>1298</v>
      </c>
      <c r="I16" s="90">
        <v>2024</v>
      </c>
      <c r="J16" s="81">
        <v>0</v>
      </c>
      <c r="K16" s="81">
        <v>1</v>
      </c>
      <c r="L16" s="81">
        <v>1</v>
      </c>
      <c r="M16" s="81">
        <v>2</v>
      </c>
    </row>
    <row r="17" spans="1:13" ht="90" x14ac:dyDescent="0.2">
      <c r="A17" s="126" t="s">
        <v>1172</v>
      </c>
      <c r="B17" s="82" t="s">
        <v>805</v>
      </c>
      <c r="C17" s="82" t="s">
        <v>1173</v>
      </c>
      <c r="D17" s="82" t="s">
        <v>1176</v>
      </c>
      <c r="E17" s="82" t="s">
        <v>1299</v>
      </c>
      <c r="F17" s="82" t="s">
        <v>1300</v>
      </c>
      <c r="G17" s="83" t="s">
        <v>1301</v>
      </c>
      <c r="H17" s="83" t="s">
        <v>1298</v>
      </c>
      <c r="I17" s="90">
        <v>2024</v>
      </c>
      <c r="J17" s="81">
        <v>0</v>
      </c>
      <c r="K17" s="81">
        <v>1</v>
      </c>
      <c r="L17" s="81">
        <v>1</v>
      </c>
      <c r="M17" s="81">
        <v>2</v>
      </c>
    </row>
    <row r="18" spans="1:13" ht="90" x14ac:dyDescent="0.2">
      <c r="A18" s="126" t="s">
        <v>1172</v>
      </c>
      <c r="B18" s="83" t="s">
        <v>809</v>
      </c>
      <c r="C18" s="82" t="s">
        <v>1129</v>
      </c>
      <c r="D18" s="82" t="s">
        <v>1177</v>
      </c>
      <c r="E18" s="82" t="s">
        <v>1302</v>
      </c>
      <c r="F18" s="82" t="s">
        <v>1303</v>
      </c>
      <c r="G18" s="83" t="s">
        <v>1304</v>
      </c>
      <c r="H18" s="83" t="s">
        <v>1305</v>
      </c>
      <c r="I18" s="90">
        <v>2024</v>
      </c>
      <c r="J18" s="81">
        <v>0</v>
      </c>
      <c r="K18" s="81">
        <v>1</v>
      </c>
      <c r="L18" s="81">
        <v>2</v>
      </c>
      <c r="M18" s="81">
        <v>3</v>
      </c>
    </row>
    <row r="19" spans="1:13" ht="120" x14ac:dyDescent="0.2">
      <c r="A19" s="126" t="s">
        <v>1172</v>
      </c>
      <c r="B19" s="83" t="s">
        <v>1931</v>
      </c>
      <c r="C19" s="83" t="s">
        <v>1130</v>
      </c>
      <c r="D19" s="83" t="s">
        <v>1180</v>
      </c>
      <c r="E19" s="83" t="s">
        <v>1306</v>
      </c>
      <c r="F19" s="83" t="s">
        <v>1307</v>
      </c>
      <c r="G19" s="83" t="s">
        <v>1308</v>
      </c>
      <c r="H19" s="83" t="s">
        <v>1309</v>
      </c>
      <c r="I19" s="90">
        <v>2024</v>
      </c>
      <c r="J19" s="123">
        <v>0.02</v>
      </c>
      <c r="K19" s="123">
        <v>0.4</v>
      </c>
      <c r="L19" s="123">
        <v>0.57999999999999996</v>
      </c>
      <c r="M19" s="123">
        <v>1</v>
      </c>
    </row>
    <row r="20" spans="1:13" ht="75" x14ac:dyDescent="0.2">
      <c r="A20" s="126" t="s">
        <v>1172</v>
      </c>
      <c r="B20" s="83" t="s">
        <v>983</v>
      </c>
      <c r="C20" s="82" t="s">
        <v>1179</v>
      </c>
      <c r="D20" s="83" t="s">
        <v>1182</v>
      </c>
      <c r="E20" s="83" t="s">
        <v>1310</v>
      </c>
      <c r="F20" s="83" t="s">
        <v>1311</v>
      </c>
      <c r="G20" s="83" t="s">
        <v>1312</v>
      </c>
      <c r="H20" s="83" t="s">
        <v>664</v>
      </c>
      <c r="I20" s="90">
        <v>2024</v>
      </c>
      <c r="J20" s="81">
        <v>0</v>
      </c>
      <c r="K20" s="81">
        <v>1</v>
      </c>
      <c r="L20" s="81">
        <v>1</v>
      </c>
      <c r="M20" s="81">
        <v>2</v>
      </c>
    </row>
    <row r="21" spans="1:13" ht="135" x14ac:dyDescent="0.2">
      <c r="A21" s="126" t="s">
        <v>1172</v>
      </c>
      <c r="B21" s="83" t="s">
        <v>987</v>
      </c>
      <c r="C21" s="82" t="s">
        <v>1129</v>
      </c>
      <c r="D21" s="83" t="s">
        <v>1184</v>
      </c>
      <c r="E21" s="83" t="s">
        <v>1313</v>
      </c>
      <c r="F21" s="83" t="s">
        <v>1314</v>
      </c>
      <c r="G21" s="83" t="s">
        <v>1315</v>
      </c>
      <c r="H21" s="83" t="s">
        <v>1316</v>
      </c>
      <c r="I21" s="90">
        <v>2024</v>
      </c>
      <c r="J21" s="81">
        <v>0</v>
      </c>
      <c r="K21" s="81">
        <v>1</v>
      </c>
      <c r="L21" s="81">
        <v>1</v>
      </c>
      <c r="M21" s="81">
        <v>2</v>
      </c>
    </row>
    <row r="22" spans="1:13" ht="90" x14ac:dyDescent="0.2">
      <c r="A22" s="126" t="s">
        <v>1172</v>
      </c>
      <c r="B22" s="83" t="s">
        <v>991</v>
      </c>
      <c r="C22" s="82" t="s">
        <v>1183</v>
      </c>
      <c r="D22" s="83" t="s">
        <v>1186</v>
      </c>
      <c r="E22" s="83" t="s">
        <v>1317</v>
      </c>
      <c r="F22" s="83" t="s">
        <v>1318</v>
      </c>
      <c r="G22" s="83" t="s">
        <v>1319</v>
      </c>
      <c r="H22" s="83" t="s">
        <v>1320</v>
      </c>
      <c r="I22" s="90">
        <v>2024</v>
      </c>
      <c r="J22" s="81">
        <v>0</v>
      </c>
      <c r="K22" s="81">
        <v>2</v>
      </c>
      <c r="L22" s="81">
        <v>2</v>
      </c>
      <c r="M22" s="81">
        <v>4</v>
      </c>
    </row>
    <row r="23" spans="1:13" ht="165" x14ac:dyDescent="0.2">
      <c r="A23" s="126" t="s">
        <v>1172</v>
      </c>
      <c r="B23" s="83" t="s">
        <v>998</v>
      </c>
      <c r="C23" s="82" t="s">
        <v>1183</v>
      </c>
      <c r="D23" s="83" t="s">
        <v>1188</v>
      </c>
      <c r="E23" s="83" t="s">
        <v>1321</v>
      </c>
      <c r="F23" s="83" t="s">
        <v>1322</v>
      </c>
      <c r="G23" s="83" t="s">
        <v>1323</v>
      </c>
      <c r="H23" s="83" t="s">
        <v>1324</v>
      </c>
      <c r="I23" s="90">
        <v>2024</v>
      </c>
      <c r="J23" s="81">
        <v>0</v>
      </c>
      <c r="K23" s="123">
        <v>0.4</v>
      </c>
      <c r="L23" s="123">
        <v>0.4</v>
      </c>
      <c r="M23" s="123">
        <v>0.8</v>
      </c>
    </row>
    <row r="24" spans="1:13" ht="75" x14ac:dyDescent="0.2">
      <c r="A24" s="126" t="s">
        <v>1172</v>
      </c>
      <c r="B24" s="83" t="s">
        <v>1001</v>
      </c>
      <c r="C24" s="82" t="s">
        <v>1129</v>
      </c>
      <c r="D24" s="83" t="s">
        <v>1189</v>
      </c>
      <c r="E24" s="83" t="s">
        <v>1325</v>
      </c>
      <c r="F24" s="83" t="s">
        <v>1326</v>
      </c>
      <c r="G24" s="83" t="s">
        <v>1327</v>
      </c>
      <c r="H24" s="94" t="s">
        <v>1716</v>
      </c>
      <c r="I24" s="90">
        <v>2024</v>
      </c>
      <c r="J24" s="81">
        <v>0</v>
      </c>
      <c r="K24" s="123">
        <v>0.5</v>
      </c>
      <c r="L24" s="123">
        <v>0.5</v>
      </c>
      <c r="M24" s="123">
        <v>1</v>
      </c>
    </row>
    <row r="25" spans="1:13" ht="150" x14ac:dyDescent="0.2">
      <c r="A25" s="126" t="s">
        <v>1172</v>
      </c>
      <c r="B25" s="83" t="s">
        <v>1930</v>
      </c>
      <c r="C25" s="82" t="s">
        <v>1130</v>
      </c>
      <c r="D25" s="83" t="s">
        <v>1190</v>
      </c>
      <c r="E25" s="83" t="s">
        <v>1328</v>
      </c>
      <c r="F25" s="83" t="s">
        <v>1934</v>
      </c>
      <c r="G25" s="83" t="s">
        <v>1933</v>
      </c>
      <c r="H25" s="83" t="s">
        <v>1330</v>
      </c>
      <c r="I25" s="90">
        <v>2024</v>
      </c>
      <c r="J25" s="81">
        <v>0</v>
      </c>
      <c r="K25" s="123">
        <v>0.4</v>
      </c>
      <c r="L25" s="123">
        <v>0.6</v>
      </c>
      <c r="M25" s="123">
        <v>1</v>
      </c>
    </row>
    <row r="26" spans="1:13" ht="90" x14ac:dyDescent="0.2">
      <c r="A26" s="126" t="s">
        <v>1172</v>
      </c>
      <c r="B26" s="83" t="s">
        <v>1006</v>
      </c>
      <c r="C26" s="82" t="s">
        <v>1173</v>
      </c>
      <c r="D26" s="83" t="s">
        <v>1192</v>
      </c>
      <c r="E26" s="83" t="s">
        <v>1331</v>
      </c>
      <c r="F26" s="83" t="s">
        <v>1332</v>
      </c>
      <c r="G26" s="83" t="s">
        <v>1333</v>
      </c>
      <c r="H26" s="83" t="s">
        <v>664</v>
      </c>
      <c r="I26" s="90">
        <v>2024</v>
      </c>
      <c r="J26" s="81">
        <v>0</v>
      </c>
      <c r="K26" s="123">
        <v>0.6</v>
      </c>
      <c r="L26" s="123">
        <v>0.4</v>
      </c>
      <c r="M26" s="123">
        <v>1</v>
      </c>
    </row>
    <row r="27" spans="1:13" ht="60" customHeight="1" x14ac:dyDescent="0.2">
      <c r="A27" s="126" t="s">
        <v>1172</v>
      </c>
      <c r="B27" s="83" t="s">
        <v>1018</v>
      </c>
      <c r="C27" s="82" t="s">
        <v>1193</v>
      </c>
      <c r="D27" s="83" t="s">
        <v>1194</v>
      </c>
      <c r="E27" s="83" t="s">
        <v>1334</v>
      </c>
      <c r="F27" s="83" t="s">
        <v>1335</v>
      </c>
      <c r="G27" s="83" t="s">
        <v>1932</v>
      </c>
      <c r="H27" s="83" t="s">
        <v>1336</v>
      </c>
      <c r="I27" s="90">
        <v>2024</v>
      </c>
      <c r="J27" s="81">
        <v>0</v>
      </c>
      <c r="K27" s="123">
        <v>0.5</v>
      </c>
      <c r="L27" s="123">
        <v>0.5</v>
      </c>
      <c r="M27" s="123">
        <v>1</v>
      </c>
    </row>
    <row r="28" spans="1:13" ht="15" x14ac:dyDescent="0.2">
      <c r="A28" s="143" t="s">
        <v>1248</v>
      </c>
      <c r="B28" s="143"/>
      <c r="C28" s="143"/>
      <c r="D28" s="143"/>
      <c r="E28" s="143"/>
      <c r="F28" s="143"/>
      <c r="G28" s="143"/>
      <c r="H28" s="143"/>
      <c r="I28" s="143"/>
      <c r="J28" s="143"/>
      <c r="K28" s="143"/>
      <c r="L28" s="143"/>
      <c r="M28" s="144"/>
    </row>
    <row r="29" spans="1:13" ht="15" x14ac:dyDescent="0.2">
      <c r="A29" s="145" t="s">
        <v>1138</v>
      </c>
      <c r="B29" s="145" t="s">
        <v>1249</v>
      </c>
      <c r="C29" s="145" t="s">
        <v>1123</v>
      </c>
      <c r="D29" s="145" t="s">
        <v>1140</v>
      </c>
      <c r="E29" s="145" t="s">
        <v>1250</v>
      </c>
      <c r="F29" s="145" t="s">
        <v>498</v>
      </c>
      <c r="G29" s="145" t="s">
        <v>496</v>
      </c>
      <c r="H29" s="145" t="s">
        <v>1251</v>
      </c>
      <c r="I29" s="145" t="s">
        <v>1252</v>
      </c>
      <c r="J29" s="147" t="s">
        <v>1253</v>
      </c>
      <c r="K29" s="148"/>
      <c r="L29" s="148"/>
      <c r="M29" s="149"/>
    </row>
    <row r="30" spans="1:13" ht="16" x14ac:dyDescent="0.2">
      <c r="A30" s="146"/>
      <c r="B30" s="146"/>
      <c r="C30" s="146"/>
      <c r="D30" s="146"/>
      <c r="E30" s="146"/>
      <c r="F30" s="146"/>
      <c r="G30" s="146"/>
      <c r="H30" s="146"/>
      <c r="I30" s="146"/>
      <c r="J30" s="72" t="s">
        <v>1254</v>
      </c>
      <c r="K30" s="72" t="s">
        <v>1255</v>
      </c>
      <c r="L30" s="72" t="s">
        <v>1256</v>
      </c>
      <c r="M30" s="72" t="s">
        <v>1257</v>
      </c>
    </row>
    <row r="31" spans="1:13" ht="90" x14ac:dyDescent="0.2">
      <c r="A31" s="125" t="s">
        <v>563</v>
      </c>
      <c r="B31" s="82" t="s">
        <v>954</v>
      </c>
      <c r="C31" s="81" t="s">
        <v>1129</v>
      </c>
      <c r="D31" s="82" t="s">
        <v>1197</v>
      </c>
      <c r="E31" s="82" t="s">
        <v>1337</v>
      </c>
      <c r="F31" s="82" t="s">
        <v>1303</v>
      </c>
      <c r="G31" s="83" t="s">
        <v>1338</v>
      </c>
      <c r="H31" s="83" t="s">
        <v>1339</v>
      </c>
      <c r="I31" s="81">
        <v>2023</v>
      </c>
      <c r="J31" s="81">
        <v>0</v>
      </c>
      <c r="K31" s="81">
        <v>1</v>
      </c>
      <c r="L31" s="81">
        <v>2</v>
      </c>
      <c r="M31" s="81">
        <v>3</v>
      </c>
    </row>
    <row r="32" spans="1:13" ht="90" x14ac:dyDescent="0.2">
      <c r="A32" s="125" t="s">
        <v>563</v>
      </c>
      <c r="B32" s="82" t="s">
        <v>962</v>
      </c>
      <c r="C32" s="81" t="s">
        <v>1127</v>
      </c>
      <c r="D32" s="82" t="s">
        <v>1199</v>
      </c>
      <c r="E32" s="82" t="s">
        <v>1340</v>
      </c>
      <c r="F32" s="82" t="s">
        <v>1341</v>
      </c>
      <c r="G32" s="82" t="s">
        <v>1342</v>
      </c>
      <c r="H32" s="82" t="s">
        <v>1343</v>
      </c>
      <c r="I32" s="81">
        <v>2023</v>
      </c>
      <c r="J32" s="123">
        <v>0.02</v>
      </c>
      <c r="K32" s="123">
        <v>0.18</v>
      </c>
      <c r="L32" s="123">
        <v>0.2</v>
      </c>
      <c r="M32" s="123">
        <v>0.4</v>
      </c>
    </row>
    <row r="33" spans="1:13" ht="105" x14ac:dyDescent="0.2">
      <c r="A33" s="125" t="s">
        <v>563</v>
      </c>
      <c r="B33" s="83" t="s">
        <v>946</v>
      </c>
      <c r="C33" s="81" t="s">
        <v>1128</v>
      </c>
      <c r="D33" s="82" t="s">
        <v>1200</v>
      </c>
      <c r="E33" s="82" t="s">
        <v>1344</v>
      </c>
      <c r="F33" s="82" t="s">
        <v>1345</v>
      </c>
      <c r="G33" s="83" t="s">
        <v>1346</v>
      </c>
      <c r="H33" s="83" t="s">
        <v>582</v>
      </c>
      <c r="I33" s="81">
        <v>2023</v>
      </c>
      <c r="J33" s="81">
        <v>4</v>
      </c>
      <c r="K33" s="81">
        <v>2</v>
      </c>
      <c r="L33" s="81">
        <v>2</v>
      </c>
      <c r="M33" s="81">
        <v>1</v>
      </c>
    </row>
    <row r="34" spans="1:13" ht="105" x14ac:dyDescent="0.2">
      <c r="A34" s="125" t="s">
        <v>563</v>
      </c>
      <c r="B34" s="82" t="s">
        <v>1202</v>
      </c>
      <c r="C34" s="81" t="s">
        <v>1128</v>
      </c>
      <c r="D34" s="83" t="s">
        <v>1203</v>
      </c>
      <c r="E34" s="83" t="s">
        <v>1347</v>
      </c>
      <c r="F34" s="83" t="s">
        <v>1348</v>
      </c>
      <c r="G34" s="83" t="s">
        <v>573</v>
      </c>
      <c r="H34" s="83" t="s">
        <v>1349</v>
      </c>
      <c r="I34" s="81">
        <v>2023</v>
      </c>
      <c r="J34" s="81">
        <v>2000</v>
      </c>
      <c r="K34" s="81">
        <v>2000</v>
      </c>
      <c r="L34" s="81">
        <v>2000</v>
      </c>
      <c r="M34" s="81">
        <v>300</v>
      </c>
    </row>
    <row r="35" spans="1:13" ht="135" x14ac:dyDescent="0.2">
      <c r="A35" s="125" t="s">
        <v>563</v>
      </c>
      <c r="B35" s="83" t="s">
        <v>738</v>
      </c>
      <c r="C35" s="81" t="s">
        <v>1128</v>
      </c>
      <c r="D35" s="83" t="s">
        <v>1205</v>
      </c>
      <c r="E35" s="83" t="s">
        <v>1350</v>
      </c>
      <c r="F35" s="83" t="s">
        <v>1351</v>
      </c>
      <c r="G35" s="83" t="s">
        <v>1352</v>
      </c>
      <c r="H35" s="83" t="s">
        <v>569</v>
      </c>
      <c r="I35" s="81">
        <v>2023</v>
      </c>
      <c r="J35" s="123">
        <v>0.02</v>
      </c>
      <c r="K35" s="123">
        <v>0.18</v>
      </c>
      <c r="L35" s="123">
        <v>0.2</v>
      </c>
      <c r="M35" s="123">
        <v>0.4</v>
      </c>
    </row>
    <row r="36" spans="1:13" ht="90" x14ac:dyDescent="0.2">
      <c r="A36" s="125" t="s">
        <v>563</v>
      </c>
      <c r="B36" s="83" t="s">
        <v>742</v>
      </c>
      <c r="C36" s="81" t="s">
        <v>1128</v>
      </c>
      <c r="D36" s="83" t="s">
        <v>1207</v>
      </c>
      <c r="E36" s="83" t="s">
        <v>1353</v>
      </c>
      <c r="F36" s="83" t="s">
        <v>1354</v>
      </c>
      <c r="G36" s="83" t="s">
        <v>1355</v>
      </c>
      <c r="H36" s="83" t="s">
        <v>1356</v>
      </c>
      <c r="I36" s="81">
        <v>2023</v>
      </c>
      <c r="J36" s="123">
        <v>0.02</v>
      </c>
      <c r="K36" s="123">
        <v>0.38</v>
      </c>
      <c r="L36" s="123">
        <v>0.6</v>
      </c>
      <c r="M36" s="123">
        <v>1</v>
      </c>
    </row>
    <row r="37" spans="1:13" ht="90" x14ac:dyDescent="0.2">
      <c r="A37" s="125" t="s">
        <v>563</v>
      </c>
      <c r="B37" s="83" t="s">
        <v>758</v>
      </c>
      <c r="C37" s="81" t="s">
        <v>1128</v>
      </c>
      <c r="D37" s="83" t="s">
        <v>1208</v>
      </c>
      <c r="E37" s="83" t="s">
        <v>1357</v>
      </c>
      <c r="F37" s="83" t="s">
        <v>1358</v>
      </c>
      <c r="G37" s="83" t="s">
        <v>1359</v>
      </c>
      <c r="H37" s="83" t="s">
        <v>1360</v>
      </c>
      <c r="I37" s="81">
        <v>2023</v>
      </c>
      <c r="J37" s="123">
        <v>0.02</v>
      </c>
      <c r="K37" s="123">
        <v>0.5</v>
      </c>
      <c r="L37" s="123">
        <v>0.48</v>
      </c>
      <c r="M37" s="123">
        <v>1</v>
      </c>
    </row>
    <row r="38" spans="1:13" ht="15" x14ac:dyDescent="0.2">
      <c r="A38" s="143" t="s">
        <v>1248</v>
      </c>
      <c r="B38" s="143"/>
      <c r="C38" s="143"/>
      <c r="D38" s="143"/>
      <c r="E38" s="143"/>
      <c r="F38" s="143"/>
      <c r="G38" s="143"/>
      <c r="H38" s="143"/>
      <c r="I38" s="143"/>
      <c r="J38" s="143"/>
      <c r="K38" s="143"/>
      <c r="L38" s="143"/>
      <c r="M38" s="144"/>
    </row>
    <row r="39" spans="1:13" ht="15" x14ac:dyDescent="0.2">
      <c r="A39" s="145" t="s">
        <v>1138</v>
      </c>
      <c r="B39" s="145" t="s">
        <v>1249</v>
      </c>
      <c r="C39" s="145" t="s">
        <v>1123</v>
      </c>
      <c r="D39" s="145" t="s">
        <v>1140</v>
      </c>
      <c r="E39" s="145" t="s">
        <v>1250</v>
      </c>
      <c r="F39" s="145" t="s">
        <v>498</v>
      </c>
      <c r="G39" s="145" t="s">
        <v>496</v>
      </c>
      <c r="H39" s="145" t="s">
        <v>1251</v>
      </c>
      <c r="I39" s="145" t="s">
        <v>1252</v>
      </c>
      <c r="J39" s="147" t="s">
        <v>1253</v>
      </c>
      <c r="K39" s="148"/>
      <c r="L39" s="148"/>
      <c r="M39" s="149"/>
    </row>
    <row r="40" spans="1:13" ht="16" x14ac:dyDescent="0.2">
      <c r="A40" s="146"/>
      <c r="B40" s="146"/>
      <c r="C40" s="146"/>
      <c r="D40" s="146"/>
      <c r="E40" s="146"/>
      <c r="F40" s="146"/>
      <c r="G40" s="146"/>
      <c r="H40" s="146"/>
      <c r="I40" s="146"/>
      <c r="J40" s="72" t="s">
        <v>1254</v>
      </c>
      <c r="K40" s="72" t="s">
        <v>1255</v>
      </c>
      <c r="L40" s="72" t="s">
        <v>1256</v>
      </c>
      <c r="M40" s="72" t="s">
        <v>1257</v>
      </c>
    </row>
    <row r="41" spans="1:13" ht="105" x14ac:dyDescent="0.2">
      <c r="A41" s="86" t="s">
        <v>1210</v>
      </c>
      <c r="B41" s="81" t="s">
        <v>1211</v>
      </c>
      <c r="C41" s="81" t="s">
        <v>1137</v>
      </c>
      <c r="D41" s="82" t="s">
        <v>1212</v>
      </c>
      <c r="E41" s="82" t="s">
        <v>1361</v>
      </c>
      <c r="F41" s="82" t="s">
        <v>1362</v>
      </c>
      <c r="G41" s="83" t="s">
        <v>1363</v>
      </c>
      <c r="H41" s="83" t="s">
        <v>1364</v>
      </c>
      <c r="I41" s="81">
        <v>2023</v>
      </c>
      <c r="J41" s="81">
        <v>0</v>
      </c>
      <c r="K41" s="81">
        <v>1</v>
      </c>
      <c r="L41" s="81">
        <v>1</v>
      </c>
      <c r="M41" s="81">
        <v>0</v>
      </c>
    </row>
    <row r="42" spans="1:13" ht="90" x14ac:dyDescent="0.2">
      <c r="A42" s="86" t="s">
        <v>1210</v>
      </c>
      <c r="B42" s="81" t="s">
        <v>1214</v>
      </c>
      <c r="C42" s="81" t="s">
        <v>1137</v>
      </c>
      <c r="D42" s="82" t="s">
        <v>1215</v>
      </c>
      <c r="E42" s="82" t="s">
        <v>1365</v>
      </c>
      <c r="F42" s="82" t="s">
        <v>1366</v>
      </c>
      <c r="G42" s="82" t="s">
        <v>1367</v>
      </c>
      <c r="H42" s="82" t="s">
        <v>1368</v>
      </c>
      <c r="I42" s="81">
        <v>2023</v>
      </c>
      <c r="J42" s="123">
        <v>0.02</v>
      </c>
      <c r="K42" s="123">
        <v>0.08</v>
      </c>
      <c r="L42" s="123">
        <v>0.05</v>
      </c>
      <c r="M42" s="123">
        <v>0.15</v>
      </c>
    </row>
    <row r="43" spans="1:13" ht="105" x14ac:dyDescent="0.2">
      <c r="A43" s="86" t="s">
        <v>1210</v>
      </c>
      <c r="B43" s="81" t="s">
        <v>1217</v>
      </c>
      <c r="C43" s="81" t="s">
        <v>1137</v>
      </c>
      <c r="D43" s="82" t="s">
        <v>1218</v>
      </c>
      <c r="E43" s="82" t="s">
        <v>1369</v>
      </c>
      <c r="F43" s="82" t="s">
        <v>1370</v>
      </c>
      <c r="G43" s="83" t="s">
        <v>1371</v>
      </c>
      <c r="H43" s="82" t="s">
        <v>1372</v>
      </c>
      <c r="I43" s="81">
        <v>2023</v>
      </c>
      <c r="J43" s="81">
        <v>50</v>
      </c>
      <c r="K43" s="81">
        <v>500</v>
      </c>
      <c r="L43" s="81">
        <v>500</v>
      </c>
      <c r="M43" s="124">
        <v>1050</v>
      </c>
    </row>
    <row r="44" spans="1:13" ht="120" x14ac:dyDescent="0.2">
      <c r="A44" s="86" t="s">
        <v>1210</v>
      </c>
      <c r="B44" s="81" t="s">
        <v>1220</v>
      </c>
      <c r="C44" s="81" t="s">
        <v>1137</v>
      </c>
      <c r="D44" s="83" t="s">
        <v>1221</v>
      </c>
      <c r="E44" s="83" t="s">
        <v>1373</v>
      </c>
      <c r="F44" s="83" t="s">
        <v>1374</v>
      </c>
      <c r="G44" s="83" t="s">
        <v>1375</v>
      </c>
      <c r="H44" s="83" t="s">
        <v>1376</v>
      </c>
      <c r="I44" s="81">
        <v>2023</v>
      </c>
      <c r="J44" s="81">
        <v>0</v>
      </c>
      <c r="K44" s="81">
        <v>1</v>
      </c>
      <c r="L44" s="81">
        <v>2</v>
      </c>
      <c r="M44" s="81">
        <v>3</v>
      </c>
    </row>
    <row r="45" spans="1:13" ht="120" x14ac:dyDescent="0.2">
      <c r="A45" s="86" t="s">
        <v>1210</v>
      </c>
      <c r="B45" s="81" t="s">
        <v>1222</v>
      </c>
      <c r="C45" s="81" t="s">
        <v>1137</v>
      </c>
      <c r="D45" s="83" t="s">
        <v>1223</v>
      </c>
      <c r="E45" s="83" t="s">
        <v>1377</v>
      </c>
      <c r="F45" s="83" t="s">
        <v>1378</v>
      </c>
      <c r="G45" s="83" t="s">
        <v>1379</v>
      </c>
      <c r="H45" s="83" t="s">
        <v>1380</v>
      </c>
      <c r="I45" s="81">
        <v>2023</v>
      </c>
      <c r="J45" s="123">
        <v>0.02</v>
      </c>
      <c r="K45" s="123">
        <v>0.03</v>
      </c>
      <c r="L45" s="123">
        <v>0.05</v>
      </c>
      <c r="M45" s="123">
        <v>0.1</v>
      </c>
    </row>
    <row r="46" spans="1:13" ht="90" x14ac:dyDescent="0.2">
      <c r="A46" s="86" t="s">
        <v>1210</v>
      </c>
      <c r="B46" s="81" t="s">
        <v>1092</v>
      </c>
      <c r="C46" s="81" t="s">
        <v>1137</v>
      </c>
      <c r="D46" s="83" t="s">
        <v>1225</v>
      </c>
      <c r="E46" s="83" t="s">
        <v>1381</v>
      </c>
      <c r="F46" s="83" t="s">
        <v>1382</v>
      </c>
      <c r="G46" s="83" t="s">
        <v>1383</v>
      </c>
      <c r="H46" s="83" t="s">
        <v>1384</v>
      </c>
      <c r="I46" s="81">
        <v>2023</v>
      </c>
      <c r="J46" s="94"/>
      <c r="K46" s="81">
        <v>1</v>
      </c>
      <c r="L46" s="81">
        <v>2</v>
      </c>
      <c r="M46" s="81">
        <v>3</v>
      </c>
    </row>
    <row r="47" spans="1:13" ht="90" x14ac:dyDescent="0.2">
      <c r="A47" s="86" t="s">
        <v>1210</v>
      </c>
      <c r="B47" s="81" t="s">
        <v>1227</v>
      </c>
      <c r="C47" s="81" t="s">
        <v>1137</v>
      </c>
      <c r="D47" s="83" t="s">
        <v>1228</v>
      </c>
      <c r="E47" s="83" t="s">
        <v>1385</v>
      </c>
      <c r="F47" s="83" t="s">
        <v>1386</v>
      </c>
      <c r="G47" s="83" t="s">
        <v>1387</v>
      </c>
      <c r="H47" s="83" t="s">
        <v>1388</v>
      </c>
      <c r="I47" s="81">
        <v>2023</v>
      </c>
      <c r="J47" s="123">
        <v>0.02</v>
      </c>
      <c r="K47" s="123">
        <v>0.38</v>
      </c>
      <c r="L47" s="123">
        <v>0.3</v>
      </c>
      <c r="M47" s="123">
        <v>0.7</v>
      </c>
    </row>
    <row r="48" spans="1:13" ht="120" x14ac:dyDescent="0.2">
      <c r="A48" s="86" t="s">
        <v>1210</v>
      </c>
      <c r="B48" s="81" t="s">
        <v>1230</v>
      </c>
      <c r="C48" s="81" t="s">
        <v>1137</v>
      </c>
      <c r="D48" s="83" t="s">
        <v>1231</v>
      </c>
      <c r="E48" s="83" t="s">
        <v>1389</v>
      </c>
      <c r="F48" s="83" t="s">
        <v>1390</v>
      </c>
      <c r="G48" s="83" t="s">
        <v>1391</v>
      </c>
      <c r="H48" s="83" t="s">
        <v>1392</v>
      </c>
      <c r="I48" s="81">
        <v>2023</v>
      </c>
      <c r="J48" s="81">
        <v>30</v>
      </c>
      <c r="K48" s="81">
        <v>150</v>
      </c>
      <c r="L48" s="81">
        <v>150</v>
      </c>
      <c r="M48" s="81">
        <v>330</v>
      </c>
    </row>
    <row r="49" spans="1:13" ht="105" x14ac:dyDescent="0.2">
      <c r="A49" s="86" t="s">
        <v>1210</v>
      </c>
      <c r="B49" s="81" t="s">
        <v>1232</v>
      </c>
      <c r="C49" s="81" t="s">
        <v>1137</v>
      </c>
      <c r="D49" s="83" t="s">
        <v>1233</v>
      </c>
      <c r="E49" s="83" t="s">
        <v>1393</v>
      </c>
      <c r="F49" s="83" t="s">
        <v>1394</v>
      </c>
      <c r="G49" s="83" t="s">
        <v>1395</v>
      </c>
      <c r="H49" s="83" t="s">
        <v>1396</v>
      </c>
      <c r="I49" s="81">
        <v>2023</v>
      </c>
      <c r="J49" s="81" t="s">
        <v>1397</v>
      </c>
      <c r="K49" s="81" t="s">
        <v>1398</v>
      </c>
      <c r="L49" s="81" t="s">
        <v>1399</v>
      </c>
      <c r="M49" s="81" t="s">
        <v>1400</v>
      </c>
    </row>
    <row r="50" spans="1:13" ht="15" x14ac:dyDescent="0.2">
      <c r="A50" s="143" t="s">
        <v>1248</v>
      </c>
      <c r="B50" s="143"/>
      <c r="C50" s="143"/>
      <c r="D50" s="143"/>
      <c r="E50" s="143"/>
      <c r="F50" s="143"/>
      <c r="G50" s="143"/>
      <c r="H50" s="143"/>
      <c r="I50" s="143"/>
      <c r="J50" s="143"/>
      <c r="K50" s="143"/>
      <c r="L50" s="143"/>
      <c r="M50" s="144"/>
    </row>
    <row r="51" spans="1:13" ht="15" x14ac:dyDescent="0.2">
      <c r="A51" s="145" t="s">
        <v>1138</v>
      </c>
      <c r="B51" s="145" t="s">
        <v>1249</v>
      </c>
      <c r="C51" s="145" t="s">
        <v>1123</v>
      </c>
      <c r="D51" s="145" t="s">
        <v>1140</v>
      </c>
      <c r="E51" s="145" t="s">
        <v>1250</v>
      </c>
      <c r="F51" s="145" t="s">
        <v>498</v>
      </c>
      <c r="G51" s="145" t="s">
        <v>496</v>
      </c>
      <c r="H51" s="145" t="s">
        <v>1251</v>
      </c>
      <c r="I51" s="145" t="s">
        <v>1252</v>
      </c>
      <c r="J51" s="147" t="s">
        <v>1253</v>
      </c>
      <c r="K51" s="148"/>
      <c r="L51" s="148"/>
      <c r="M51" s="149"/>
    </row>
    <row r="52" spans="1:13" ht="16" x14ac:dyDescent="0.2">
      <c r="A52" s="146"/>
      <c r="B52" s="146"/>
      <c r="C52" s="146"/>
      <c r="D52" s="146"/>
      <c r="E52" s="146"/>
      <c r="F52" s="146"/>
      <c r="G52" s="146"/>
      <c r="H52" s="146"/>
      <c r="I52" s="146"/>
      <c r="J52" s="72" t="s">
        <v>1254</v>
      </c>
      <c r="K52" s="72" t="s">
        <v>1255</v>
      </c>
      <c r="L52" s="72" t="s">
        <v>1256</v>
      </c>
      <c r="M52" s="72" t="s">
        <v>1257</v>
      </c>
    </row>
    <row r="53" spans="1:13" ht="120" x14ac:dyDescent="0.2">
      <c r="A53" s="76" t="s">
        <v>1235</v>
      </c>
      <c r="B53" s="81" t="s">
        <v>1028</v>
      </c>
      <c r="C53" s="81" t="s">
        <v>1132</v>
      </c>
      <c r="D53" s="82" t="s">
        <v>1926</v>
      </c>
      <c r="E53" s="82" t="s">
        <v>1401</v>
      </c>
      <c r="F53" s="82" t="s">
        <v>1924</v>
      </c>
      <c r="G53" s="83" t="s">
        <v>1927</v>
      </c>
      <c r="H53" s="83" t="s">
        <v>1925</v>
      </c>
      <c r="I53" s="81">
        <v>2023</v>
      </c>
      <c r="J53" s="81" t="s">
        <v>1405</v>
      </c>
      <c r="K53" s="81" t="s">
        <v>1406</v>
      </c>
      <c r="L53" s="81" t="s">
        <v>1406</v>
      </c>
      <c r="M53" s="123">
        <v>1</v>
      </c>
    </row>
    <row r="54" spans="1:13" ht="135" x14ac:dyDescent="0.2">
      <c r="A54" s="76" t="s">
        <v>1235</v>
      </c>
      <c r="B54" s="81" t="s">
        <v>1238</v>
      </c>
      <c r="C54" s="81" t="s">
        <v>1239</v>
      </c>
      <c r="D54" s="82" t="s">
        <v>1240</v>
      </c>
      <c r="E54" s="81" t="s">
        <v>1407</v>
      </c>
      <c r="F54" s="82" t="s">
        <v>1928</v>
      </c>
      <c r="G54" s="83" t="s">
        <v>1409</v>
      </c>
      <c r="H54" s="83" t="s">
        <v>1410</v>
      </c>
      <c r="I54" s="81">
        <v>2023</v>
      </c>
      <c r="J54" s="81" t="s">
        <v>1405</v>
      </c>
      <c r="K54" s="81" t="s">
        <v>1411</v>
      </c>
      <c r="L54" s="81" t="s">
        <v>1412</v>
      </c>
      <c r="M54" s="81" t="s">
        <v>1411</v>
      </c>
    </row>
    <row r="55" spans="1:13" ht="60" customHeight="1" x14ac:dyDescent="0.2">
      <c r="A55" s="76" t="s">
        <v>1235</v>
      </c>
      <c r="B55" s="81" t="s">
        <v>1048</v>
      </c>
      <c r="C55" s="81" t="s">
        <v>1132</v>
      </c>
      <c r="D55" s="83" t="s">
        <v>1242</v>
      </c>
      <c r="E55" s="83" t="s">
        <v>1413</v>
      </c>
      <c r="F55" s="83" t="s">
        <v>1414</v>
      </c>
      <c r="G55" s="83" t="s">
        <v>1415</v>
      </c>
      <c r="H55" s="83" t="s">
        <v>1416</v>
      </c>
      <c r="I55" s="81">
        <v>2023</v>
      </c>
      <c r="J55" s="123">
        <v>0.3</v>
      </c>
      <c r="K55" s="123">
        <v>0.3</v>
      </c>
      <c r="L55" s="123">
        <v>0.3</v>
      </c>
      <c r="M55" s="123">
        <v>0.9</v>
      </c>
    </row>
    <row r="56" spans="1:13" ht="225" x14ac:dyDescent="0.2">
      <c r="A56" s="76" t="s">
        <v>1235</v>
      </c>
      <c r="B56" s="81" t="s">
        <v>1244</v>
      </c>
      <c r="C56" s="81" t="s">
        <v>1245</v>
      </c>
      <c r="D56" s="81" t="s">
        <v>1246</v>
      </c>
      <c r="E56" s="81" t="s">
        <v>1417</v>
      </c>
      <c r="F56" s="83" t="s">
        <v>1418</v>
      </c>
      <c r="G56" s="83" t="s">
        <v>1419</v>
      </c>
      <c r="H56" s="83" t="s">
        <v>1420</v>
      </c>
      <c r="I56" s="81">
        <v>2023</v>
      </c>
      <c r="J56" s="123">
        <v>0</v>
      </c>
      <c r="K56" s="123">
        <v>0.03</v>
      </c>
      <c r="L56" s="123">
        <v>7.0000000000000007E-2</v>
      </c>
      <c r="M56" s="123">
        <v>0.1</v>
      </c>
    </row>
  </sheetData>
  <mergeCells count="55">
    <mergeCell ref="A28:M28"/>
    <mergeCell ref="A38:M38"/>
    <mergeCell ref="A50:M50"/>
    <mergeCell ref="H51:H52"/>
    <mergeCell ref="I51:I52"/>
    <mergeCell ref="J51:M51"/>
    <mergeCell ref="A51:A52"/>
    <mergeCell ref="B51:B52"/>
    <mergeCell ref="C51:C52"/>
    <mergeCell ref="D51:D52"/>
    <mergeCell ref="E51:E52"/>
    <mergeCell ref="F51:F52"/>
    <mergeCell ref="G51:G52"/>
    <mergeCell ref="G29:G30"/>
    <mergeCell ref="H29:H30"/>
    <mergeCell ref="I29:I30"/>
    <mergeCell ref="J29:M29"/>
    <mergeCell ref="A29:A30"/>
    <mergeCell ref="B29:B30"/>
    <mergeCell ref="C29:C30"/>
    <mergeCell ref="D29:D30"/>
    <mergeCell ref="E29:E30"/>
    <mergeCell ref="F29:F30"/>
    <mergeCell ref="F14:F15"/>
    <mergeCell ref="G14:G15"/>
    <mergeCell ref="I14:I15"/>
    <mergeCell ref="J14:M14"/>
    <mergeCell ref="G2:G3"/>
    <mergeCell ref="H2:H3"/>
    <mergeCell ref="I2:I3"/>
    <mergeCell ref="J2:M2"/>
    <mergeCell ref="A13:M13"/>
    <mergeCell ref="H14:H15"/>
    <mergeCell ref="E14:E15"/>
    <mergeCell ref="D14:D15"/>
    <mergeCell ref="C14:C15"/>
    <mergeCell ref="B14:B15"/>
    <mergeCell ref="A14:A15"/>
    <mergeCell ref="A2:A3"/>
    <mergeCell ref="A1:M1"/>
    <mergeCell ref="H39:H40"/>
    <mergeCell ref="I39:I40"/>
    <mergeCell ref="J39:M39"/>
    <mergeCell ref="A39:A40"/>
    <mergeCell ref="B39:B40"/>
    <mergeCell ref="C39:C40"/>
    <mergeCell ref="D39:D40"/>
    <mergeCell ref="E39:E40"/>
    <mergeCell ref="F39:F40"/>
    <mergeCell ref="G39:G40"/>
    <mergeCell ref="B2:B3"/>
    <mergeCell ref="C2:C3"/>
    <mergeCell ref="D2:D3"/>
    <mergeCell ref="E2:E3"/>
    <mergeCell ref="F2:F3"/>
  </mergeCells>
  <pageMargins left="0.7" right="0.7" top="0.75" bottom="0.75" header="0" footer="0"/>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011"/>
  <sheetViews>
    <sheetView view="pageBreakPreview" topLeftCell="A53" zoomScale="50" zoomScaleNormal="100" zoomScaleSheetLayoutView="80" workbookViewId="0">
      <selection activeCell="J3" sqref="J3"/>
    </sheetView>
  </sheetViews>
  <sheetFormatPr baseColWidth="10" defaultColWidth="14.5" defaultRowHeight="15" customHeight="1" x14ac:dyDescent="0.2"/>
  <cols>
    <col min="1" max="1" width="21.33203125" customWidth="1"/>
    <col min="2" max="2" width="53" customWidth="1"/>
    <col min="3" max="3" width="29.6640625" customWidth="1"/>
    <col min="4" max="9" width="21.33203125" customWidth="1"/>
    <col min="10" max="10" width="13.5" customWidth="1"/>
    <col min="11" max="11" width="26.1640625" customWidth="1"/>
    <col min="12" max="12" width="15.1640625" customWidth="1"/>
    <col min="13" max="13" width="22.1640625" customWidth="1"/>
    <col min="14" max="14" width="9.83203125" customWidth="1"/>
  </cols>
  <sheetData>
    <row r="1" spans="1:14" ht="14.25" customHeight="1" x14ac:dyDescent="0.2">
      <c r="A1" s="142" t="s">
        <v>1421</v>
      </c>
      <c r="B1" s="142"/>
      <c r="C1" s="142"/>
      <c r="D1" s="142"/>
      <c r="E1" s="142"/>
      <c r="F1" s="142"/>
      <c r="G1" s="142"/>
      <c r="H1" s="142"/>
      <c r="I1" s="142"/>
      <c r="J1" s="142"/>
      <c r="K1" s="142"/>
      <c r="L1" s="142"/>
      <c r="M1" s="142"/>
      <c r="N1" s="142"/>
    </row>
    <row r="2" spans="1:14" ht="25.5" customHeight="1" x14ac:dyDescent="0.2">
      <c r="A2" s="141" t="s">
        <v>1422</v>
      </c>
      <c r="B2" s="141" t="s">
        <v>1423</v>
      </c>
      <c r="C2" s="141" t="s">
        <v>1424</v>
      </c>
      <c r="D2" s="141" t="s">
        <v>1250</v>
      </c>
      <c r="E2" s="141" t="s">
        <v>1123</v>
      </c>
      <c r="F2" s="141" t="s">
        <v>496</v>
      </c>
      <c r="G2" s="141" t="s">
        <v>1425</v>
      </c>
      <c r="H2" s="141" t="s">
        <v>1426</v>
      </c>
      <c r="I2" s="141" t="s">
        <v>1427</v>
      </c>
      <c r="J2" s="141" t="s">
        <v>1428</v>
      </c>
      <c r="K2" s="141"/>
      <c r="L2" s="141" t="s">
        <v>1429</v>
      </c>
      <c r="M2" s="141"/>
      <c r="N2" s="72" t="s">
        <v>1430</v>
      </c>
    </row>
    <row r="3" spans="1:14" ht="14.25" customHeight="1" x14ac:dyDescent="0.2">
      <c r="A3" s="141"/>
      <c r="B3" s="141"/>
      <c r="C3" s="141"/>
      <c r="D3" s="141"/>
      <c r="E3" s="141"/>
      <c r="F3" s="141"/>
      <c r="G3" s="141"/>
      <c r="H3" s="141"/>
      <c r="I3" s="141"/>
      <c r="J3" s="72" t="s">
        <v>1431</v>
      </c>
      <c r="K3" s="72" t="s">
        <v>496</v>
      </c>
      <c r="L3" s="72" t="s">
        <v>1432</v>
      </c>
      <c r="M3" s="72" t="s">
        <v>1433</v>
      </c>
      <c r="N3" s="72" t="s">
        <v>1434</v>
      </c>
    </row>
    <row r="4" spans="1:14" ht="135.75" customHeight="1" x14ac:dyDescent="0.2">
      <c r="A4" s="115" t="s">
        <v>1152</v>
      </c>
      <c r="B4" s="116" t="s">
        <v>1124</v>
      </c>
      <c r="C4" s="116" t="s">
        <v>1153</v>
      </c>
      <c r="D4" s="55" t="s">
        <v>1258</v>
      </c>
      <c r="E4" s="55" t="s">
        <v>1125</v>
      </c>
      <c r="F4" s="55" t="s">
        <v>1260</v>
      </c>
      <c r="G4" s="55" t="s">
        <v>1435</v>
      </c>
      <c r="H4" s="55" t="s">
        <v>1436</v>
      </c>
      <c r="I4" s="117" t="s">
        <v>1142</v>
      </c>
      <c r="J4" s="67" t="s">
        <v>347</v>
      </c>
      <c r="K4" s="55" t="s">
        <v>403</v>
      </c>
      <c r="L4" s="55" t="s">
        <v>1437</v>
      </c>
      <c r="M4" s="55" t="s">
        <v>1438</v>
      </c>
      <c r="N4" s="57" t="s">
        <v>301</v>
      </c>
    </row>
    <row r="5" spans="1:14" ht="129.75" customHeight="1" x14ac:dyDescent="0.2">
      <c r="A5" s="115" t="s">
        <v>1152</v>
      </c>
      <c r="B5" s="116" t="s">
        <v>1124</v>
      </c>
      <c r="C5" s="116" t="s">
        <v>1157</v>
      </c>
      <c r="D5" s="55" t="s">
        <v>1262</v>
      </c>
      <c r="E5" s="55" t="s">
        <v>1156</v>
      </c>
      <c r="F5" s="55" t="s">
        <v>1439</v>
      </c>
      <c r="G5" s="55" t="s">
        <v>1440</v>
      </c>
      <c r="H5" s="55" t="s">
        <v>1441</v>
      </c>
      <c r="I5" s="117" t="s">
        <v>1442</v>
      </c>
      <c r="J5" s="67" t="s">
        <v>347</v>
      </c>
      <c r="K5" s="55" t="s">
        <v>381</v>
      </c>
      <c r="L5" s="55" t="s">
        <v>1437</v>
      </c>
      <c r="M5" s="55" t="s">
        <v>1443</v>
      </c>
      <c r="N5" s="57" t="s">
        <v>301</v>
      </c>
    </row>
    <row r="6" spans="1:14" ht="135.75" customHeight="1" x14ac:dyDescent="0.2">
      <c r="A6" s="115" t="s">
        <v>1152</v>
      </c>
      <c r="B6" s="116" t="s">
        <v>1124</v>
      </c>
      <c r="C6" s="116" t="s">
        <v>1159</v>
      </c>
      <c r="D6" s="55" t="s">
        <v>1269</v>
      </c>
      <c r="E6" s="55" t="s">
        <v>1125</v>
      </c>
      <c r="F6" s="55" t="s">
        <v>1271</v>
      </c>
      <c r="G6" s="55" t="s">
        <v>1444</v>
      </c>
      <c r="H6" s="55" t="s">
        <v>1445</v>
      </c>
      <c r="I6" s="117" t="s">
        <v>1142</v>
      </c>
      <c r="J6" s="67" t="s">
        <v>347</v>
      </c>
      <c r="K6" s="55" t="s">
        <v>391</v>
      </c>
      <c r="L6" s="55" t="s">
        <v>1437</v>
      </c>
      <c r="M6" s="55" t="s">
        <v>1443</v>
      </c>
      <c r="N6" s="57" t="s">
        <v>394</v>
      </c>
    </row>
    <row r="7" spans="1:14" ht="165" x14ac:dyDescent="0.2">
      <c r="A7" s="115" t="s">
        <v>1152</v>
      </c>
      <c r="B7" s="116" t="s">
        <v>1124</v>
      </c>
      <c r="C7" s="118" t="s">
        <v>1161</v>
      </c>
      <c r="D7" s="55" t="s">
        <v>1273</v>
      </c>
      <c r="E7" s="55" t="s">
        <v>1125</v>
      </c>
      <c r="F7" s="55" t="s">
        <v>1275</v>
      </c>
      <c r="G7" s="55" t="s">
        <v>1446</v>
      </c>
      <c r="H7" s="55" t="s">
        <v>1447</v>
      </c>
      <c r="I7" s="117" t="s">
        <v>1448</v>
      </c>
      <c r="J7" s="67" t="s">
        <v>277</v>
      </c>
      <c r="K7" s="55" t="s">
        <v>284</v>
      </c>
      <c r="L7" s="55" t="s">
        <v>1449</v>
      </c>
      <c r="M7" s="55" t="s">
        <v>1450</v>
      </c>
      <c r="N7" s="57" t="s">
        <v>65</v>
      </c>
    </row>
    <row r="8" spans="1:14" ht="128" x14ac:dyDescent="0.2">
      <c r="A8" s="115" t="s">
        <v>1152</v>
      </c>
      <c r="B8" s="116" t="s">
        <v>1124</v>
      </c>
      <c r="C8" s="118" t="s">
        <v>1163</v>
      </c>
      <c r="D8" s="55" t="s">
        <v>1277</v>
      </c>
      <c r="E8" s="55" t="s">
        <v>1125</v>
      </c>
      <c r="F8" s="55" t="s">
        <v>1279</v>
      </c>
      <c r="G8" s="55" t="s">
        <v>1451</v>
      </c>
      <c r="H8" s="55" t="s">
        <v>1452</v>
      </c>
      <c r="I8" s="117" t="s">
        <v>1453</v>
      </c>
      <c r="J8" s="67" t="s">
        <v>347</v>
      </c>
      <c r="K8" s="55" t="s">
        <v>386</v>
      </c>
      <c r="L8" s="55" t="s">
        <v>1454</v>
      </c>
      <c r="M8" s="55" t="s">
        <v>1455</v>
      </c>
      <c r="N8" s="57" t="s">
        <v>389</v>
      </c>
    </row>
    <row r="9" spans="1:14" ht="128" x14ac:dyDescent="0.2">
      <c r="A9" s="115" t="s">
        <v>1152</v>
      </c>
      <c r="B9" s="116" t="s">
        <v>1124</v>
      </c>
      <c r="C9" s="118" t="s">
        <v>1165</v>
      </c>
      <c r="D9" s="55" t="s">
        <v>1281</v>
      </c>
      <c r="E9" s="55" t="s">
        <v>1125</v>
      </c>
      <c r="F9" s="55" t="s">
        <v>1283</v>
      </c>
      <c r="G9" s="55" t="s">
        <v>1456</v>
      </c>
      <c r="H9" s="55" t="s">
        <v>1457</v>
      </c>
      <c r="I9" s="117" t="s">
        <v>1458</v>
      </c>
      <c r="J9" s="67" t="s">
        <v>347</v>
      </c>
      <c r="K9" s="55" t="s">
        <v>407</v>
      </c>
      <c r="L9" s="55" t="s">
        <v>1437</v>
      </c>
      <c r="M9" s="55" t="s">
        <v>1438</v>
      </c>
      <c r="N9" s="57" t="s">
        <v>301</v>
      </c>
    </row>
    <row r="10" spans="1:14" ht="128" x14ac:dyDescent="0.2">
      <c r="A10" s="115" t="s">
        <v>1152</v>
      </c>
      <c r="B10" s="116" t="s">
        <v>1124</v>
      </c>
      <c r="C10" s="118" t="s">
        <v>1166</v>
      </c>
      <c r="D10" s="55" t="s">
        <v>1285</v>
      </c>
      <c r="E10" s="55" t="s">
        <v>1125</v>
      </c>
      <c r="F10" s="55" t="s">
        <v>1459</v>
      </c>
      <c r="G10" s="55" t="s">
        <v>1460</v>
      </c>
      <c r="H10" s="55" t="s">
        <v>1461</v>
      </c>
      <c r="I10" s="117" t="s">
        <v>1458</v>
      </c>
      <c r="J10" s="67" t="s">
        <v>277</v>
      </c>
      <c r="K10" s="55" t="s">
        <v>315</v>
      </c>
      <c r="L10" s="55" t="s">
        <v>1449</v>
      </c>
      <c r="M10" s="55" t="s">
        <v>1462</v>
      </c>
      <c r="N10" s="57" t="s">
        <v>141</v>
      </c>
    </row>
    <row r="11" spans="1:14" ht="166.25" customHeight="1" x14ac:dyDescent="0.2">
      <c r="A11" s="115" t="s">
        <v>1152</v>
      </c>
      <c r="B11" s="116" t="s">
        <v>1124</v>
      </c>
      <c r="C11" s="118" t="s">
        <v>1167</v>
      </c>
      <c r="D11" s="55" t="s">
        <v>1290</v>
      </c>
      <c r="E11" s="55" t="s">
        <v>1289</v>
      </c>
      <c r="F11" s="55" t="s">
        <v>1292</v>
      </c>
      <c r="G11" s="55" t="s">
        <v>1463</v>
      </c>
      <c r="H11" s="55" t="s">
        <v>1464</v>
      </c>
      <c r="I11" s="117" t="s">
        <v>1465</v>
      </c>
      <c r="J11" s="67" t="s">
        <v>347</v>
      </c>
      <c r="K11" s="55" t="s">
        <v>374</v>
      </c>
      <c r="L11" s="55" t="s">
        <v>1454</v>
      </c>
      <c r="M11" s="55" t="s">
        <v>1466</v>
      </c>
      <c r="N11" s="57" t="s">
        <v>229</v>
      </c>
    </row>
    <row r="12" spans="1:14" ht="146.75" customHeight="1" x14ac:dyDescent="0.2">
      <c r="A12" s="115" t="s">
        <v>1152</v>
      </c>
      <c r="B12" s="116" t="s">
        <v>1124</v>
      </c>
      <c r="C12" s="118" t="s">
        <v>1168</v>
      </c>
      <c r="D12" s="55" t="s">
        <v>1467</v>
      </c>
      <c r="E12" s="55" t="s">
        <v>1125</v>
      </c>
      <c r="F12" s="55" t="s">
        <v>1468</v>
      </c>
      <c r="G12" s="55" t="s">
        <v>1469</v>
      </c>
      <c r="H12" s="55" t="s">
        <v>1470</v>
      </c>
      <c r="I12" s="117" t="s">
        <v>1471</v>
      </c>
      <c r="J12" s="67" t="s">
        <v>101</v>
      </c>
      <c r="K12" s="55" t="s">
        <v>188</v>
      </c>
      <c r="L12" s="55" t="s">
        <v>1437</v>
      </c>
      <c r="M12" s="55" t="s">
        <v>1443</v>
      </c>
      <c r="N12" s="57" t="s">
        <v>71</v>
      </c>
    </row>
    <row r="13" spans="1:14" ht="14.25" customHeight="1" x14ac:dyDescent="0.2">
      <c r="A13" s="142" t="s">
        <v>1421</v>
      </c>
      <c r="B13" s="142"/>
      <c r="C13" s="142"/>
      <c r="D13" s="142"/>
      <c r="E13" s="142"/>
      <c r="F13" s="142"/>
      <c r="G13" s="142"/>
      <c r="H13" s="142"/>
      <c r="I13" s="142"/>
      <c r="J13" s="142"/>
      <c r="K13" s="142"/>
      <c r="L13" s="142"/>
      <c r="M13" s="142"/>
      <c r="N13" s="142"/>
    </row>
    <row r="14" spans="1:14" ht="14.25" customHeight="1" x14ac:dyDescent="0.2">
      <c r="A14" s="141" t="s">
        <v>1422</v>
      </c>
      <c r="B14" s="141" t="s">
        <v>1423</v>
      </c>
      <c r="C14" s="141" t="s">
        <v>1424</v>
      </c>
      <c r="D14" s="141" t="s">
        <v>1250</v>
      </c>
      <c r="E14" s="141" t="s">
        <v>1123</v>
      </c>
      <c r="F14" s="141" t="s">
        <v>496</v>
      </c>
      <c r="G14" s="141" t="s">
        <v>1425</v>
      </c>
      <c r="H14" s="141" t="s">
        <v>1426</v>
      </c>
      <c r="I14" s="141" t="s">
        <v>1472</v>
      </c>
      <c r="J14" s="141" t="s">
        <v>1428</v>
      </c>
      <c r="K14" s="141"/>
      <c r="L14" s="141" t="s">
        <v>1429</v>
      </c>
      <c r="M14" s="141"/>
      <c r="N14" s="72" t="s">
        <v>1430</v>
      </c>
    </row>
    <row r="15" spans="1:14" ht="14.25" customHeight="1" x14ac:dyDescent="0.2">
      <c r="A15" s="141"/>
      <c r="B15" s="141"/>
      <c r="C15" s="141"/>
      <c r="D15" s="141"/>
      <c r="E15" s="141"/>
      <c r="F15" s="141"/>
      <c r="G15" s="141"/>
      <c r="H15" s="141"/>
      <c r="I15" s="141"/>
      <c r="J15" s="72" t="s">
        <v>1431</v>
      </c>
      <c r="K15" s="72" t="s">
        <v>496</v>
      </c>
      <c r="L15" s="72" t="s">
        <v>1432</v>
      </c>
      <c r="M15" s="72" t="s">
        <v>1433</v>
      </c>
      <c r="N15" s="72" t="s">
        <v>1434</v>
      </c>
    </row>
    <row r="16" spans="1:14" ht="237.75" customHeight="1" x14ac:dyDescent="0.2">
      <c r="A16" s="119" t="s">
        <v>601</v>
      </c>
      <c r="B16" s="55" t="s">
        <v>1473</v>
      </c>
      <c r="C16" s="116" t="s">
        <v>1294</v>
      </c>
      <c r="D16" s="67" t="s">
        <v>1474</v>
      </c>
      <c r="E16" s="67" t="s">
        <v>1173</v>
      </c>
      <c r="F16" s="55" t="s">
        <v>1475</v>
      </c>
      <c r="G16" s="55" t="s">
        <v>1476</v>
      </c>
      <c r="H16" s="55" t="s">
        <v>1477</v>
      </c>
      <c r="I16" s="117" t="s">
        <v>1471</v>
      </c>
      <c r="J16" s="67" t="s">
        <v>436</v>
      </c>
      <c r="K16" s="55" t="s">
        <v>477</v>
      </c>
      <c r="L16" s="55" t="s">
        <v>1437</v>
      </c>
      <c r="M16" s="55" t="s">
        <v>1478</v>
      </c>
      <c r="N16" s="57" t="s">
        <v>71</v>
      </c>
    </row>
    <row r="17" spans="1:14" ht="236.25" customHeight="1" x14ac:dyDescent="0.2">
      <c r="A17" s="119" t="s">
        <v>601</v>
      </c>
      <c r="B17" s="55" t="s">
        <v>1473</v>
      </c>
      <c r="C17" s="116" t="s">
        <v>1176</v>
      </c>
      <c r="D17" s="67" t="s">
        <v>1299</v>
      </c>
      <c r="E17" s="67" t="s">
        <v>1173</v>
      </c>
      <c r="F17" s="55" t="s">
        <v>1301</v>
      </c>
      <c r="G17" s="55" t="s">
        <v>1479</v>
      </c>
      <c r="H17" s="55" t="s">
        <v>1480</v>
      </c>
      <c r="I17" s="117" t="s">
        <v>1481</v>
      </c>
      <c r="J17" s="67" t="s">
        <v>436</v>
      </c>
      <c r="K17" s="55" t="s">
        <v>477</v>
      </c>
      <c r="L17" s="55" t="s">
        <v>1482</v>
      </c>
      <c r="M17" s="55" t="s">
        <v>1483</v>
      </c>
      <c r="N17" s="57" t="s">
        <v>71</v>
      </c>
    </row>
    <row r="18" spans="1:14" ht="240" customHeight="1" x14ac:dyDescent="0.2">
      <c r="A18" s="119" t="s">
        <v>601</v>
      </c>
      <c r="B18" s="55" t="s">
        <v>1473</v>
      </c>
      <c r="C18" s="116" t="s">
        <v>1177</v>
      </c>
      <c r="D18" s="67" t="s">
        <v>1302</v>
      </c>
      <c r="E18" s="67" t="s">
        <v>1129</v>
      </c>
      <c r="F18" s="55" t="s">
        <v>1304</v>
      </c>
      <c r="G18" s="55" t="s">
        <v>1484</v>
      </c>
      <c r="H18" s="55" t="s">
        <v>1485</v>
      </c>
      <c r="I18" s="117" t="s">
        <v>1471</v>
      </c>
      <c r="J18" s="67" t="s">
        <v>347</v>
      </c>
      <c r="K18" s="55" t="s">
        <v>407</v>
      </c>
      <c r="L18" s="55" t="s">
        <v>1437</v>
      </c>
      <c r="M18" s="55" t="s">
        <v>1486</v>
      </c>
      <c r="N18" s="57" t="s">
        <v>301</v>
      </c>
    </row>
    <row r="19" spans="1:14" ht="237" customHeight="1" x14ac:dyDescent="0.2">
      <c r="A19" s="119" t="s">
        <v>601</v>
      </c>
      <c r="B19" s="55" t="s">
        <v>1473</v>
      </c>
      <c r="C19" s="118" t="s">
        <v>1180</v>
      </c>
      <c r="D19" s="55" t="s">
        <v>1306</v>
      </c>
      <c r="E19" s="55" t="s">
        <v>1130</v>
      </c>
      <c r="F19" s="55" t="s">
        <v>1308</v>
      </c>
      <c r="G19" s="55" t="s">
        <v>1487</v>
      </c>
      <c r="H19" s="55" t="s">
        <v>1488</v>
      </c>
      <c r="I19" s="117" t="s">
        <v>1471</v>
      </c>
      <c r="J19" s="67" t="s">
        <v>411</v>
      </c>
      <c r="K19" s="55" t="s">
        <v>428</v>
      </c>
      <c r="L19" s="55" t="s">
        <v>1454</v>
      </c>
      <c r="M19" s="55" t="s">
        <v>1489</v>
      </c>
      <c r="N19" s="57" t="s">
        <v>99</v>
      </c>
    </row>
    <row r="20" spans="1:14" ht="234.75" customHeight="1" x14ac:dyDescent="0.2">
      <c r="A20" s="119" t="s">
        <v>601</v>
      </c>
      <c r="B20" s="55" t="s">
        <v>1473</v>
      </c>
      <c r="C20" s="118" t="s">
        <v>1182</v>
      </c>
      <c r="D20" s="55" t="s">
        <v>1310</v>
      </c>
      <c r="E20" s="67" t="s">
        <v>1179</v>
      </c>
      <c r="F20" s="55" t="s">
        <v>1312</v>
      </c>
      <c r="G20" s="55" t="s">
        <v>1490</v>
      </c>
      <c r="H20" s="55" t="s">
        <v>1491</v>
      </c>
      <c r="I20" s="117" t="s">
        <v>1458</v>
      </c>
      <c r="J20" s="67" t="s">
        <v>101</v>
      </c>
      <c r="K20" s="55" t="s">
        <v>193</v>
      </c>
      <c r="L20" s="55" t="s">
        <v>1437</v>
      </c>
      <c r="M20" s="55" t="s">
        <v>1492</v>
      </c>
      <c r="N20" s="57" t="s">
        <v>71</v>
      </c>
    </row>
    <row r="21" spans="1:14" ht="240.75" customHeight="1" x14ac:dyDescent="0.2">
      <c r="A21" s="119" t="s">
        <v>601</v>
      </c>
      <c r="B21" s="55" t="s">
        <v>1473</v>
      </c>
      <c r="C21" s="118" t="s">
        <v>1184</v>
      </c>
      <c r="D21" s="55" t="s">
        <v>1313</v>
      </c>
      <c r="E21" s="67" t="s">
        <v>1129</v>
      </c>
      <c r="F21" s="55" t="s">
        <v>1315</v>
      </c>
      <c r="G21" s="55" t="s">
        <v>1493</v>
      </c>
      <c r="H21" s="55" t="s">
        <v>1493</v>
      </c>
      <c r="I21" s="117" t="s">
        <v>1448</v>
      </c>
      <c r="J21" s="67" t="s">
        <v>347</v>
      </c>
      <c r="K21" s="55" t="s">
        <v>407</v>
      </c>
      <c r="L21" s="55" t="s">
        <v>1437</v>
      </c>
      <c r="M21" s="55" t="s">
        <v>1438</v>
      </c>
      <c r="N21" s="57" t="s">
        <v>301</v>
      </c>
    </row>
    <row r="22" spans="1:14" ht="240.75" customHeight="1" x14ac:dyDescent="0.2">
      <c r="A22" s="119" t="s">
        <v>601</v>
      </c>
      <c r="B22" s="55" t="s">
        <v>1473</v>
      </c>
      <c r="C22" s="118" t="s">
        <v>1186</v>
      </c>
      <c r="D22" s="55" t="s">
        <v>1317</v>
      </c>
      <c r="E22" s="67" t="s">
        <v>1183</v>
      </c>
      <c r="F22" s="55" t="s">
        <v>1319</v>
      </c>
      <c r="G22" s="55" t="s">
        <v>1494</v>
      </c>
      <c r="H22" s="55" t="s">
        <v>1495</v>
      </c>
      <c r="I22" s="117" t="s">
        <v>1481</v>
      </c>
      <c r="J22" s="67" t="s">
        <v>10</v>
      </c>
      <c r="K22" s="55" t="s">
        <v>68</v>
      </c>
      <c r="L22" s="55" t="s">
        <v>1437</v>
      </c>
      <c r="M22" s="55" t="s">
        <v>1496</v>
      </c>
      <c r="N22" s="57" t="s">
        <v>71</v>
      </c>
    </row>
    <row r="23" spans="1:14" ht="243" customHeight="1" x14ac:dyDescent="0.2">
      <c r="A23" s="119" t="s">
        <v>601</v>
      </c>
      <c r="B23" s="55" t="s">
        <v>1473</v>
      </c>
      <c r="C23" s="118" t="s">
        <v>1188</v>
      </c>
      <c r="D23" s="55" t="s">
        <v>1321</v>
      </c>
      <c r="E23" s="67" t="s">
        <v>1183</v>
      </c>
      <c r="F23" s="55" t="s">
        <v>1323</v>
      </c>
      <c r="G23" s="55" t="s">
        <v>1497</v>
      </c>
      <c r="H23" s="55" t="s">
        <v>1498</v>
      </c>
      <c r="I23" s="117" t="s">
        <v>1458</v>
      </c>
      <c r="J23" s="67" t="s">
        <v>436</v>
      </c>
      <c r="K23" s="55" t="s">
        <v>477</v>
      </c>
      <c r="L23" s="55" t="s">
        <v>1482</v>
      </c>
      <c r="M23" s="55" t="s">
        <v>1499</v>
      </c>
      <c r="N23" s="57" t="s">
        <v>71</v>
      </c>
    </row>
    <row r="24" spans="1:14" ht="243" customHeight="1" x14ac:dyDescent="0.2">
      <c r="A24" s="119" t="s">
        <v>601</v>
      </c>
      <c r="B24" s="55" t="s">
        <v>1473</v>
      </c>
      <c r="C24" s="118" t="s">
        <v>1189</v>
      </c>
      <c r="D24" s="55" t="s">
        <v>1325</v>
      </c>
      <c r="E24" s="67" t="s">
        <v>1129</v>
      </c>
      <c r="F24" s="55" t="s">
        <v>1327</v>
      </c>
      <c r="G24" s="55" t="s">
        <v>1500</v>
      </c>
      <c r="H24" s="55" t="s">
        <v>1501</v>
      </c>
      <c r="I24" s="117" t="s">
        <v>1458</v>
      </c>
      <c r="J24" s="117" t="s">
        <v>10</v>
      </c>
      <c r="K24" s="117" t="s">
        <v>68</v>
      </c>
      <c r="L24" s="55" t="s">
        <v>1437</v>
      </c>
      <c r="M24" s="55" t="s">
        <v>1502</v>
      </c>
      <c r="N24" s="57" t="s">
        <v>71</v>
      </c>
    </row>
    <row r="25" spans="1:14" ht="246" customHeight="1" x14ac:dyDescent="0.2">
      <c r="A25" s="119" t="s">
        <v>601</v>
      </c>
      <c r="B25" s="55" t="s">
        <v>1473</v>
      </c>
      <c r="C25" s="118" t="s">
        <v>1190</v>
      </c>
      <c r="D25" s="55" t="s">
        <v>1328</v>
      </c>
      <c r="E25" s="67" t="s">
        <v>1130</v>
      </c>
      <c r="F25" s="55" t="s">
        <v>611</v>
      </c>
      <c r="G25" s="55" t="s">
        <v>1503</v>
      </c>
      <c r="H25" s="55" t="s">
        <v>1504</v>
      </c>
      <c r="I25" s="117" t="s">
        <v>1458</v>
      </c>
      <c r="J25" s="67" t="s">
        <v>411</v>
      </c>
      <c r="K25" s="55" t="s">
        <v>432</v>
      </c>
      <c r="L25" s="120" t="s">
        <v>1454</v>
      </c>
      <c r="M25" s="120" t="s">
        <v>1489</v>
      </c>
      <c r="N25" s="57" t="s">
        <v>99</v>
      </c>
    </row>
    <row r="26" spans="1:14" ht="245.25" customHeight="1" x14ac:dyDescent="0.2">
      <c r="A26" s="119" t="s">
        <v>601</v>
      </c>
      <c r="B26" s="55" t="s">
        <v>1473</v>
      </c>
      <c r="C26" s="118" t="s">
        <v>1192</v>
      </c>
      <c r="D26" s="55" t="s">
        <v>1331</v>
      </c>
      <c r="E26" s="67" t="s">
        <v>1173</v>
      </c>
      <c r="F26" s="55" t="s">
        <v>1333</v>
      </c>
      <c r="G26" s="55" t="s">
        <v>1505</v>
      </c>
      <c r="H26" s="55" t="s">
        <v>1506</v>
      </c>
      <c r="I26" s="117" t="s">
        <v>1481</v>
      </c>
      <c r="J26" s="67" t="s">
        <v>101</v>
      </c>
      <c r="K26" s="55" t="s">
        <v>193</v>
      </c>
      <c r="L26" s="55" t="s">
        <v>1437</v>
      </c>
      <c r="M26" s="55" t="s">
        <v>1492</v>
      </c>
      <c r="N26" s="57" t="s">
        <v>71</v>
      </c>
    </row>
    <row r="27" spans="1:14" ht="248.25" customHeight="1" x14ac:dyDescent="0.2">
      <c r="A27" s="119" t="s">
        <v>601</v>
      </c>
      <c r="B27" s="55" t="s">
        <v>1473</v>
      </c>
      <c r="C27" s="118" t="s">
        <v>1194</v>
      </c>
      <c r="D27" s="55" t="s">
        <v>1334</v>
      </c>
      <c r="E27" s="67" t="s">
        <v>1193</v>
      </c>
      <c r="F27" s="55" t="s">
        <v>1507</v>
      </c>
      <c r="G27" s="55" t="s">
        <v>1508</v>
      </c>
      <c r="H27" s="55" t="s">
        <v>1509</v>
      </c>
      <c r="I27" s="117" t="s">
        <v>1458</v>
      </c>
      <c r="J27" s="67" t="s">
        <v>73</v>
      </c>
      <c r="K27" s="55" t="s">
        <v>1510</v>
      </c>
      <c r="L27" s="55" t="s">
        <v>1437</v>
      </c>
      <c r="M27" s="55" t="s">
        <v>1511</v>
      </c>
      <c r="N27" s="57" t="s">
        <v>141</v>
      </c>
    </row>
    <row r="28" spans="1:14" ht="14.25" customHeight="1" x14ac:dyDescent="0.2">
      <c r="A28" s="142" t="s">
        <v>1421</v>
      </c>
      <c r="B28" s="142"/>
      <c r="C28" s="142"/>
      <c r="D28" s="142"/>
      <c r="E28" s="142"/>
      <c r="F28" s="142"/>
      <c r="G28" s="142"/>
      <c r="H28" s="142"/>
      <c r="I28" s="142"/>
      <c r="J28" s="142"/>
      <c r="K28" s="142"/>
      <c r="L28" s="142"/>
      <c r="M28" s="142"/>
      <c r="N28" s="142"/>
    </row>
    <row r="29" spans="1:14" ht="14.25" customHeight="1" x14ac:dyDescent="0.2">
      <c r="A29" s="141" t="s">
        <v>1422</v>
      </c>
      <c r="B29" s="141" t="s">
        <v>1423</v>
      </c>
      <c r="C29" s="141" t="s">
        <v>1424</v>
      </c>
      <c r="D29" s="141" t="s">
        <v>1250</v>
      </c>
      <c r="E29" s="141" t="s">
        <v>1123</v>
      </c>
      <c r="F29" s="141" t="s">
        <v>496</v>
      </c>
      <c r="G29" s="141" t="s">
        <v>1425</v>
      </c>
      <c r="H29" s="141" t="s">
        <v>1426</v>
      </c>
      <c r="I29" s="141" t="s">
        <v>1427</v>
      </c>
      <c r="J29" s="141" t="s">
        <v>1428</v>
      </c>
      <c r="K29" s="141"/>
      <c r="L29" s="141" t="s">
        <v>1429</v>
      </c>
      <c r="M29" s="141"/>
      <c r="N29" s="72" t="s">
        <v>1430</v>
      </c>
    </row>
    <row r="30" spans="1:14" ht="14.25" customHeight="1" x14ac:dyDescent="0.2">
      <c r="A30" s="141"/>
      <c r="B30" s="141"/>
      <c r="C30" s="141"/>
      <c r="D30" s="141"/>
      <c r="E30" s="141"/>
      <c r="F30" s="141"/>
      <c r="G30" s="141"/>
      <c r="H30" s="141"/>
      <c r="I30" s="141"/>
      <c r="J30" s="72" t="s">
        <v>1431</v>
      </c>
      <c r="K30" s="72" t="s">
        <v>496</v>
      </c>
      <c r="L30" s="72" t="s">
        <v>1432</v>
      </c>
      <c r="M30" s="72" t="s">
        <v>1433</v>
      </c>
      <c r="N30" s="72" t="s">
        <v>1434</v>
      </c>
    </row>
    <row r="31" spans="1:14" ht="165" x14ac:dyDescent="0.2">
      <c r="A31" s="54" t="s">
        <v>563</v>
      </c>
      <c r="B31" s="55" t="s">
        <v>1116</v>
      </c>
      <c r="C31" s="116" t="s">
        <v>1197</v>
      </c>
      <c r="D31" s="67" t="s">
        <v>1337</v>
      </c>
      <c r="E31" s="57" t="s">
        <v>1129</v>
      </c>
      <c r="F31" s="55" t="s">
        <v>1338</v>
      </c>
      <c r="G31" s="55" t="s">
        <v>1512</v>
      </c>
      <c r="H31" s="55" t="s">
        <v>1513</v>
      </c>
      <c r="I31" s="117" t="s">
        <v>1471</v>
      </c>
      <c r="J31" s="67" t="s">
        <v>73</v>
      </c>
      <c r="K31" s="55" t="s">
        <v>75</v>
      </c>
      <c r="L31" s="55" t="s">
        <v>1437</v>
      </c>
      <c r="M31" s="55" t="s">
        <v>1486</v>
      </c>
      <c r="N31" s="57" t="s">
        <v>79</v>
      </c>
    </row>
    <row r="32" spans="1:14" ht="225" x14ac:dyDescent="0.2">
      <c r="A32" s="54" t="s">
        <v>563</v>
      </c>
      <c r="B32" s="55" t="s">
        <v>1116</v>
      </c>
      <c r="C32" s="116" t="s">
        <v>1199</v>
      </c>
      <c r="D32" s="67" t="s">
        <v>1340</v>
      </c>
      <c r="E32" s="57" t="s">
        <v>1127</v>
      </c>
      <c r="F32" s="55" t="s">
        <v>1342</v>
      </c>
      <c r="G32" s="55" t="s">
        <v>1514</v>
      </c>
      <c r="H32" s="55" t="s">
        <v>1515</v>
      </c>
      <c r="I32" s="117" t="s">
        <v>1458</v>
      </c>
      <c r="J32" s="67" t="s">
        <v>101</v>
      </c>
      <c r="K32" s="55" t="s">
        <v>172</v>
      </c>
      <c r="L32" s="55" t="s">
        <v>1437</v>
      </c>
      <c r="M32" s="55" t="s">
        <v>1516</v>
      </c>
      <c r="N32" s="57" t="s">
        <v>106</v>
      </c>
    </row>
    <row r="33" spans="1:14" ht="135" x14ac:dyDescent="0.2">
      <c r="A33" s="54" t="s">
        <v>563</v>
      </c>
      <c r="B33" s="55" t="s">
        <v>1116</v>
      </c>
      <c r="C33" s="116" t="s">
        <v>1200</v>
      </c>
      <c r="D33" s="67" t="s">
        <v>1344</v>
      </c>
      <c r="E33" s="57" t="s">
        <v>1128</v>
      </c>
      <c r="F33" s="55" t="s">
        <v>1346</v>
      </c>
      <c r="G33" s="55" t="s">
        <v>1517</v>
      </c>
      <c r="H33" s="55" t="s">
        <v>1518</v>
      </c>
      <c r="I33" s="117" t="s">
        <v>1458</v>
      </c>
      <c r="J33" s="67" t="s">
        <v>223</v>
      </c>
      <c r="K33" s="55" t="s">
        <v>244</v>
      </c>
      <c r="L33" s="55" t="s">
        <v>1437</v>
      </c>
      <c r="M33" s="55" t="s">
        <v>1486</v>
      </c>
      <c r="N33" s="57" t="s">
        <v>248</v>
      </c>
    </row>
    <row r="34" spans="1:14" ht="135" x14ac:dyDescent="0.2">
      <c r="A34" s="54" t="s">
        <v>563</v>
      </c>
      <c r="B34" s="55" t="s">
        <v>1116</v>
      </c>
      <c r="C34" s="118" t="s">
        <v>1203</v>
      </c>
      <c r="D34" s="55" t="s">
        <v>1347</v>
      </c>
      <c r="E34" s="57" t="s">
        <v>1128</v>
      </c>
      <c r="F34" s="55" t="s">
        <v>573</v>
      </c>
      <c r="G34" s="55" t="s">
        <v>1519</v>
      </c>
      <c r="H34" s="55" t="s">
        <v>1520</v>
      </c>
      <c r="I34" s="117" t="s">
        <v>1458</v>
      </c>
      <c r="J34" s="67" t="s">
        <v>10</v>
      </c>
      <c r="K34" s="55" t="s">
        <v>19</v>
      </c>
      <c r="L34" s="55" t="s">
        <v>1437</v>
      </c>
      <c r="M34" s="55" t="s">
        <v>1521</v>
      </c>
      <c r="N34" s="57" t="s">
        <v>16</v>
      </c>
    </row>
    <row r="35" spans="1:14" ht="180" x14ac:dyDescent="0.2">
      <c r="A35" s="54" t="s">
        <v>563</v>
      </c>
      <c r="B35" s="55" t="s">
        <v>1116</v>
      </c>
      <c r="C35" s="118" t="s">
        <v>1205</v>
      </c>
      <c r="D35" s="55" t="s">
        <v>1350</v>
      </c>
      <c r="E35" s="57" t="s">
        <v>1128</v>
      </c>
      <c r="F35" s="55" t="s">
        <v>1352</v>
      </c>
      <c r="G35" s="55" t="s">
        <v>1522</v>
      </c>
      <c r="H35" s="55" t="s">
        <v>1523</v>
      </c>
      <c r="I35" s="117" t="s">
        <v>1458</v>
      </c>
      <c r="J35" s="67" t="s">
        <v>73</v>
      </c>
      <c r="K35" s="55" t="s">
        <v>1524</v>
      </c>
      <c r="L35" s="55" t="s">
        <v>1437</v>
      </c>
      <c r="M35" s="55" t="s">
        <v>1525</v>
      </c>
      <c r="N35" s="57" t="s">
        <v>141</v>
      </c>
    </row>
    <row r="36" spans="1:14" ht="165" x14ac:dyDescent="0.2">
      <c r="A36" s="54" t="s">
        <v>563</v>
      </c>
      <c r="B36" s="55" t="s">
        <v>1116</v>
      </c>
      <c r="C36" s="118" t="s">
        <v>1207</v>
      </c>
      <c r="D36" s="55" t="s">
        <v>1353</v>
      </c>
      <c r="E36" s="57" t="s">
        <v>1128</v>
      </c>
      <c r="F36" s="55" t="s">
        <v>1355</v>
      </c>
      <c r="G36" s="55" t="s">
        <v>1526</v>
      </c>
      <c r="H36" s="55" t="s">
        <v>1527</v>
      </c>
      <c r="I36" s="117" t="s">
        <v>1458</v>
      </c>
      <c r="J36" s="67" t="s">
        <v>73</v>
      </c>
      <c r="K36" s="55" t="s">
        <v>1524</v>
      </c>
      <c r="L36" s="55" t="s">
        <v>1437</v>
      </c>
      <c r="M36" s="55" t="s">
        <v>1525</v>
      </c>
      <c r="N36" s="57" t="s">
        <v>141</v>
      </c>
    </row>
    <row r="37" spans="1:14" ht="165" x14ac:dyDescent="0.2">
      <c r="A37" s="54" t="s">
        <v>563</v>
      </c>
      <c r="B37" s="55" t="s">
        <v>1116</v>
      </c>
      <c r="C37" s="118" t="s">
        <v>1208</v>
      </c>
      <c r="D37" s="55" t="s">
        <v>1357</v>
      </c>
      <c r="E37" s="57" t="s">
        <v>1128</v>
      </c>
      <c r="F37" s="55" t="s">
        <v>1359</v>
      </c>
      <c r="G37" s="55" t="s">
        <v>1528</v>
      </c>
      <c r="H37" s="55" t="s">
        <v>1529</v>
      </c>
      <c r="I37" s="117" t="s">
        <v>1458</v>
      </c>
      <c r="J37" s="67" t="s">
        <v>73</v>
      </c>
      <c r="K37" s="55" t="s">
        <v>1524</v>
      </c>
      <c r="L37" s="55" t="s">
        <v>1437</v>
      </c>
      <c r="M37" s="55" t="s">
        <v>1525</v>
      </c>
      <c r="N37" s="57" t="s">
        <v>141</v>
      </c>
    </row>
    <row r="38" spans="1:14" ht="14.25" customHeight="1" x14ac:dyDescent="0.2">
      <c r="A38" s="142" t="s">
        <v>1421</v>
      </c>
      <c r="B38" s="142"/>
      <c r="C38" s="142"/>
      <c r="D38" s="142"/>
      <c r="E38" s="142"/>
      <c r="F38" s="142"/>
      <c r="G38" s="142"/>
      <c r="H38" s="142"/>
      <c r="I38" s="142"/>
      <c r="J38" s="142"/>
      <c r="K38" s="142"/>
      <c r="L38" s="142"/>
      <c r="M38" s="142"/>
      <c r="N38" s="142"/>
    </row>
    <row r="39" spans="1:14" ht="14.25" customHeight="1" x14ac:dyDescent="0.2">
      <c r="A39" s="141" t="s">
        <v>1422</v>
      </c>
      <c r="B39" s="141" t="s">
        <v>1423</v>
      </c>
      <c r="C39" s="141" t="s">
        <v>1424</v>
      </c>
      <c r="D39" s="141" t="s">
        <v>1250</v>
      </c>
      <c r="E39" s="141" t="s">
        <v>1123</v>
      </c>
      <c r="F39" s="141" t="s">
        <v>496</v>
      </c>
      <c r="G39" s="141" t="s">
        <v>1425</v>
      </c>
      <c r="H39" s="141" t="s">
        <v>1426</v>
      </c>
      <c r="I39" s="141" t="s">
        <v>1530</v>
      </c>
      <c r="J39" s="141" t="s">
        <v>1428</v>
      </c>
      <c r="K39" s="141"/>
      <c r="L39" s="141" t="s">
        <v>1429</v>
      </c>
      <c r="M39" s="141"/>
      <c r="N39" s="72" t="s">
        <v>1430</v>
      </c>
    </row>
    <row r="40" spans="1:14" ht="14.25" customHeight="1" x14ac:dyDescent="0.2">
      <c r="A40" s="141"/>
      <c r="B40" s="141"/>
      <c r="C40" s="141"/>
      <c r="D40" s="141"/>
      <c r="E40" s="141"/>
      <c r="F40" s="141"/>
      <c r="G40" s="141"/>
      <c r="H40" s="141"/>
      <c r="I40" s="141"/>
      <c r="J40" s="72" t="s">
        <v>1431</v>
      </c>
      <c r="K40" s="72" t="s">
        <v>496</v>
      </c>
      <c r="L40" s="72" t="s">
        <v>1432</v>
      </c>
      <c r="M40" s="72" t="s">
        <v>1433</v>
      </c>
      <c r="N40" s="72" t="s">
        <v>1434</v>
      </c>
    </row>
    <row r="41" spans="1:14" ht="165" x14ac:dyDescent="0.2">
      <c r="A41" s="121" t="s">
        <v>853</v>
      </c>
      <c r="B41" s="55" t="s">
        <v>1136</v>
      </c>
      <c r="C41" s="116" t="s">
        <v>1212</v>
      </c>
      <c r="D41" s="67" t="s">
        <v>1361</v>
      </c>
      <c r="E41" s="57" t="s">
        <v>1137</v>
      </c>
      <c r="F41" s="55" t="s">
        <v>1363</v>
      </c>
      <c r="G41" s="55" t="s">
        <v>1531</v>
      </c>
      <c r="H41" s="55" t="s">
        <v>1532</v>
      </c>
      <c r="I41" s="117" t="s">
        <v>1458</v>
      </c>
      <c r="J41" s="67" t="s">
        <v>277</v>
      </c>
      <c r="K41" s="55" t="s">
        <v>284</v>
      </c>
      <c r="L41" s="55" t="s">
        <v>1449</v>
      </c>
      <c r="M41" s="55" t="s">
        <v>1450</v>
      </c>
      <c r="N41" s="57" t="s">
        <v>65</v>
      </c>
    </row>
    <row r="42" spans="1:14" ht="120" x14ac:dyDescent="0.2">
      <c r="A42" s="121" t="s">
        <v>853</v>
      </c>
      <c r="B42" s="55" t="s">
        <v>1136</v>
      </c>
      <c r="C42" s="116" t="s">
        <v>1215</v>
      </c>
      <c r="D42" s="67" t="s">
        <v>1365</v>
      </c>
      <c r="E42" s="57" t="s">
        <v>1137</v>
      </c>
      <c r="F42" s="55" t="s">
        <v>1367</v>
      </c>
      <c r="G42" s="55" t="s">
        <v>1533</v>
      </c>
      <c r="H42" s="55" t="s">
        <v>1534</v>
      </c>
      <c r="I42" s="117" t="s">
        <v>1458</v>
      </c>
      <c r="J42" s="67" t="s">
        <v>223</v>
      </c>
      <c r="K42" s="55" t="s">
        <v>236</v>
      </c>
      <c r="L42" s="55" t="s">
        <v>73</v>
      </c>
      <c r="M42" s="55" t="s">
        <v>1535</v>
      </c>
      <c r="N42" s="57" t="s">
        <v>229</v>
      </c>
    </row>
    <row r="43" spans="1:14" ht="165" x14ac:dyDescent="0.2">
      <c r="A43" s="121" t="s">
        <v>853</v>
      </c>
      <c r="B43" s="55" t="s">
        <v>1136</v>
      </c>
      <c r="C43" s="116" t="s">
        <v>1218</v>
      </c>
      <c r="D43" s="67" t="s">
        <v>1369</v>
      </c>
      <c r="E43" s="57" t="s">
        <v>1137</v>
      </c>
      <c r="F43" s="55" t="s">
        <v>1371</v>
      </c>
      <c r="G43" s="55" t="s">
        <v>1536</v>
      </c>
      <c r="H43" s="55" t="s">
        <v>1537</v>
      </c>
      <c r="I43" s="117" t="s">
        <v>1448</v>
      </c>
      <c r="J43" s="67" t="s">
        <v>73</v>
      </c>
      <c r="K43" s="55" t="s">
        <v>1538</v>
      </c>
      <c r="L43" s="55" t="s">
        <v>1454</v>
      </c>
      <c r="M43" s="55" t="s">
        <v>1539</v>
      </c>
      <c r="N43" s="57" t="s">
        <v>79</v>
      </c>
    </row>
    <row r="44" spans="1:14" ht="135" x14ac:dyDescent="0.2">
      <c r="A44" s="121" t="s">
        <v>853</v>
      </c>
      <c r="B44" s="55" t="s">
        <v>1136</v>
      </c>
      <c r="C44" s="118" t="s">
        <v>1221</v>
      </c>
      <c r="D44" s="55" t="s">
        <v>1373</v>
      </c>
      <c r="E44" s="57" t="s">
        <v>1137</v>
      </c>
      <c r="F44" s="55" t="s">
        <v>1540</v>
      </c>
      <c r="G44" s="55" t="s">
        <v>1541</v>
      </c>
      <c r="H44" s="55" t="s">
        <v>1542</v>
      </c>
      <c r="I44" s="117" t="s">
        <v>1458</v>
      </c>
      <c r="J44" s="67" t="s">
        <v>223</v>
      </c>
      <c r="K44" s="55" t="s">
        <v>236</v>
      </c>
      <c r="L44" s="55" t="s">
        <v>73</v>
      </c>
      <c r="M44" s="55" t="s">
        <v>1535</v>
      </c>
      <c r="N44" s="57" t="s">
        <v>229</v>
      </c>
    </row>
    <row r="45" spans="1:14" ht="120" x14ac:dyDescent="0.2">
      <c r="A45" s="121" t="s">
        <v>853</v>
      </c>
      <c r="B45" s="55" t="s">
        <v>1136</v>
      </c>
      <c r="C45" s="118" t="s">
        <v>1223</v>
      </c>
      <c r="D45" s="55" t="s">
        <v>1377</v>
      </c>
      <c r="E45" s="57" t="s">
        <v>1137</v>
      </c>
      <c r="F45" s="55" t="s">
        <v>1379</v>
      </c>
      <c r="G45" s="55" t="s">
        <v>1543</v>
      </c>
      <c r="H45" s="55" t="s">
        <v>1544</v>
      </c>
      <c r="I45" s="117" t="s">
        <v>1458</v>
      </c>
      <c r="J45" s="67" t="s">
        <v>277</v>
      </c>
      <c r="K45" s="55" t="s">
        <v>315</v>
      </c>
      <c r="L45" s="55" t="s">
        <v>1449</v>
      </c>
      <c r="M45" s="55" t="s">
        <v>1462</v>
      </c>
      <c r="N45" s="57" t="s">
        <v>141</v>
      </c>
    </row>
    <row r="46" spans="1:14" ht="165" x14ac:dyDescent="0.2">
      <c r="A46" s="121" t="s">
        <v>853</v>
      </c>
      <c r="B46" s="55" t="s">
        <v>1136</v>
      </c>
      <c r="C46" s="118" t="s">
        <v>1225</v>
      </c>
      <c r="D46" s="55" t="s">
        <v>1381</v>
      </c>
      <c r="E46" s="57" t="s">
        <v>1137</v>
      </c>
      <c r="F46" s="55" t="s">
        <v>1383</v>
      </c>
      <c r="G46" s="55" t="s">
        <v>1545</v>
      </c>
      <c r="H46" s="55" t="s">
        <v>1546</v>
      </c>
      <c r="I46" s="117" t="s">
        <v>1448</v>
      </c>
      <c r="J46" s="67" t="s">
        <v>277</v>
      </c>
      <c r="K46" s="55" t="s">
        <v>284</v>
      </c>
      <c r="L46" s="55" t="s">
        <v>1449</v>
      </c>
      <c r="M46" s="55" t="s">
        <v>1450</v>
      </c>
      <c r="N46" s="57" t="s">
        <v>65</v>
      </c>
    </row>
    <row r="47" spans="1:14" ht="120" x14ac:dyDescent="0.2">
      <c r="A47" s="121" t="s">
        <v>853</v>
      </c>
      <c r="B47" s="55" t="s">
        <v>1136</v>
      </c>
      <c r="C47" s="118" t="s">
        <v>1228</v>
      </c>
      <c r="D47" s="55" t="s">
        <v>1385</v>
      </c>
      <c r="E47" s="57" t="s">
        <v>1137</v>
      </c>
      <c r="F47" s="55" t="s">
        <v>1387</v>
      </c>
      <c r="G47" s="55" t="s">
        <v>1547</v>
      </c>
      <c r="H47" s="55" t="s">
        <v>1548</v>
      </c>
      <c r="I47" s="117" t="s">
        <v>1549</v>
      </c>
      <c r="J47" s="67" t="s">
        <v>347</v>
      </c>
      <c r="K47" s="55" t="s">
        <v>374</v>
      </c>
      <c r="L47" s="55" t="s">
        <v>1454</v>
      </c>
      <c r="M47" s="55" t="s">
        <v>1550</v>
      </c>
      <c r="N47" s="57" t="s">
        <v>229</v>
      </c>
    </row>
    <row r="48" spans="1:14" ht="165" x14ac:dyDescent="0.2">
      <c r="A48" s="121" t="s">
        <v>853</v>
      </c>
      <c r="B48" s="55" t="s">
        <v>1136</v>
      </c>
      <c r="C48" s="118" t="s">
        <v>1231</v>
      </c>
      <c r="D48" s="55" t="s">
        <v>1389</v>
      </c>
      <c r="E48" s="57" t="s">
        <v>1137</v>
      </c>
      <c r="F48" s="55" t="s">
        <v>1391</v>
      </c>
      <c r="G48" s="55" t="s">
        <v>1551</v>
      </c>
      <c r="H48" s="55" t="s">
        <v>1552</v>
      </c>
      <c r="I48" s="117" t="s">
        <v>1448</v>
      </c>
      <c r="J48" s="67" t="s">
        <v>277</v>
      </c>
      <c r="K48" s="55" t="s">
        <v>295</v>
      </c>
      <c r="L48" s="55" t="s">
        <v>1449</v>
      </c>
      <c r="M48" s="55" t="s">
        <v>1450</v>
      </c>
      <c r="N48" s="57" t="s">
        <v>65</v>
      </c>
    </row>
    <row r="49" spans="1:14" ht="150" x14ac:dyDescent="0.2">
      <c r="A49" s="121" t="s">
        <v>853</v>
      </c>
      <c r="B49" s="55" t="s">
        <v>1136</v>
      </c>
      <c r="C49" s="118" t="s">
        <v>1233</v>
      </c>
      <c r="D49" s="55" t="s">
        <v>1393</v>
      </c>
      <c r="E49" s="57" t="s">
        <v>1137</v>
      </c>
      <c r="F49" s="55" t="s">
        <v>1395</v>
      </c>
      <c r="G49" s="55" t="s">
        <v>1553</v>
      </c>
      <c r="H49" s="55" t="s">
        <v>1554</v>
      </c>
      <c r="I49" s="117" t="s">
        <v>1458</v>
      </c>
      <c r="J49" s="67" t="s">
        <v>411</v>
      </c>
      <c r="K49" s="55" t="s">
        <v>432</v>
      </c>
      <c r="L49" s="55" t="s">
        <v>1482</v>
      </c>
      <c r="M49" s="55" t="s">
        <v>1555</v>
      </c>
      <c r="N49" s="57" t="s">
        <v>99</v>
      </c>
    </row>
    <row r="50" spans="1:14" ht="14.25" customHeight="1" x14ac:dyDescent="0.2">
      <c r="A50" s="142" t="s">
        <v>1421</v>
      </c>
      <c r="B50" s="142"/>
      <c r="C50" s="142"/>
      <c r="D50" s="142"/>
      <c r="E50" s="142"/>
      <c r="F50" s="142"/>
      <c r="G50" s="142"/>
      <c r="H50" s="142"/>
      <c r="I50" s="142"/>
      <c r="J50" s="142"/>
      <c r="K50" s="142"/>
      <c r="L50" s="142"/>
      <c r="M50" s="142"/>
      <c r="N50" s="142"/>
    </row>
    <row r="51" spans="1:14" ht="14.25" customHeight="1" x14ac:dyDescent="0.2">
      <c r="A51" s="141" t="s">
        <v>1422</v>
      </c>
      <c r="B51" s="141" t="s">
        <v>1423</v>
      </c>
      <c r="C51" s="141" t="s">
        <v>1424</v>
      </c>
      <c r="D51" s="141" t="s">
        <v>1250</v>
      </c>
      <c r="E51" s="141" t="s">
        <v>1123</v>
      </c>
      <c r="F51" s="141" t="s">
        <v>496</v>
      </c>
      <c r="G51" s="141" t="s">
        <v>1425</v>
      </c>
      <c r="H51" s="141" t="s">
        <v>1426</v>
      </c>
      <c r="I51" s="141" t="s">
        <v>1427</v>
      </c>
      <c r="J51" s="141" t="s">
        <v>1428</v>
      </c>
      <c r="K51" s="141"/>
      <c r="L51" s="141" t="s">
        <v>1429</v>
      </c>
      <c r="M51" s="141"/>
      <c r="N51" s="72" t="s">
        <v>1430</v>
      </c>
    </row>
    <row r="52" spans="1:14" ht="14.25" customHeight="1" x14ac:dyDescent="0.2">
      <c r="A52" s="141"/>
      <c r="B52" s="141"/>
      <c r="C52" s="141"/>
      <c r="D52" s="141"/>
      <c r="E52" s="141"/>
      <c r="F52" s="141"/>
      <c r="G52" s="141"/>
      <c r="H52" s="141"/>
      <c r="I52" s="141"/>
      <c r="J52" s="72" t="s">
        <v>1431</v>
      </c>
      <c r="K52" s="72" t="s">
        <v>496</v>
      </c>
      <c r="L52" s="72" t="s">
        <v>1432</v>
      </c>
      <c r="M52" s="72" t="s">
        <v>1433</v>
      </c>
      <c r="N52" s="72" t="s">
        <v>1434</v>
      </c>
    </row>
    <row r="53" spans="1:14" ht="150" x14ac:dyDescent="0.2">
      <c r="A53" s="122" t="s">
        <v>820</v>
      </c>
      <c r="B53" s="55" t="s">
        <v>1118</v>
      </c>
      <c r="C53" s="116" t="s">
        <v>1236</v>
      </c>
      <c r="D53" s="67" t="s">
        <v>1401</v>
      </c>
      <c r="E53" s="57" t="s">
        <v>1132</v>
      </c>
      <c r="F53" s="55" t="s">
        <v>1403</v>
      </c>
      <c r="G53" s="55" t="s">
        <v>1556</v>
      </c>
      <c r="H53" s="55" t="s">
        <v>1557</v>
      </c>
      <c r="I53" s="117" t="s">
        <v>1458</v>
      </c>
      <c r="J53" s="67" t="s">
        <v>436</v>
      </c>
      <c r="K53" s="55" t="s">
        <v>477</v>
      </c>
      <c r="L53" s="55" t="s">
        <v>1482</v>
      </c>
      <c r="M53" s="55" t="s">
        <v>1555</v>
      </c>
      <c r="N53" s="57" t="s">
        <v>71</v>
      </c>
    </row>
    <row r="54" spans="1:14" ht="165" x14ac:dyDescent="0.2">
      <c r="A54" s="122" t="s">
        <v>820</v>
      </c>
      <c r="B54" s="55" t="s">
        <v>1118</v>
      </c>
      <c r="C54" s="116" t="s">
        <v>1240</v>
      </c>
      <c r="D54" s="57" t="s">
        <v>1407</v>
      </c>
      <c r="E54" s="57" t="s">
        <v>1239</v>
      </c>
      <c r="F54" s="55" t="s">
        <v>1409</v>
      </c>
      <c r="G54" s="55" t="s">
        <v>1558</v>
      </c>
      <c r="H54" s="55" t="s">
        <v>1559</v>
      </c>
      <c r="I54" s="117" t="s">
        <v>1458</v>
      </c>
      <c r="J54" s="67" t="s">
        <v>436</v>
      </c>
      <c r="K54" s="55" t="s">
        <v>477</v>
      </c>
      <c r="L54" s="55" t="s">
        <v>1482</v>
      </c>
      <c r="M54" s="55" t="s">
        <v>1499</v>
      </c>
      <c r="N54" s="57" t="s">
        <v>71</v>
      </c>
    </row>
    <row r="55" spans="1:14" ht="150" x14ac:dyDescent="0.2">
      <c r="A55" s="122" t="s">
        <v>820</v>
      </c>
      <c r="B55" s="55" t="s">
        <v>1118</v>
      </c>
      <c r="C55" s="118" t="s">
        <v>1242</v>
      </c>
      <c r="D55" s="55" t="s">
        <v>1413</v>
      </c>
      <c r="E55" s="57" t="s">
        <v>1132</v>
      </c>
      <c r="F55" s="55" t="s">
        <v>1415</v>
      </c>
      <c r="G55" s="55" t="s">
        <v>1560</v>
      </c>
      <c r="H55" s="55" t="s">
        <v>1561</v>
      </c>
      <c r="I55" s="117" t="s">
        <v>1458</v>
      </c>
      <c r="J55" s="67" t="s">
        <v>436</v>
      </c>
      <c r="K55" s="55" t="s">
        <v>463</v>
      </c>
      <c r="L55" s="55" t="s">
        <v>1482</v>
      </c>
      <c r="M55" s="55" t="s">
        <v>1555</v>
      </c>
      <c r="N55" s="57" t="s">
        <v>106</v>
      </c>
    </row>
    <row r="56" spans="1:14" ht="225" x14ac:dyDescent="0.2">
      <c r="A56" s="122" t="s">
        <v>820</v>
      </c>
      <c r="B56" s="55" t="s">
        <v>1118</v>
      </c>
      <c r="C56" s="114" t="s">
        <v>1246</v>
      </c>
      <c r="D56" s="57" t="s">
        <v>1417</v>
      </c>
      <c r="E56" s="57" t="s">
        <v>1245</v>
      </c>
      <c r="F56" s="55" t="s">
        <v>1419</v>
      </c>
      <c r="G56" s="55" t="s">
        <v>1562</v>
      </c>
      <c r="H56" s="55" t="s">
        <v>1563</v>
      </c>
      <c r="I56" s="117" t="s">
        <v>1458</v>
      </c>
      <c r="J56" s="67" t="s">
        <v>436</v>
      </c>
      <c r="K56" s="55" t="s">
        <v>463</v>
      </c>
      <c r="L56" s="55" t="s">
        <v>1482</v>
      </c>
      <c r="M56" s="55" t="s">
        <v>1564</v>
      </c>
      <c r="N56" s="57" t="s">
        <v>106</v>
      </c>
    </row>
    <row r="57" spans="1:14" ht="14.25" customHeight="1" x14ac:dyDescent="0.2">
      <c r="B57" s="6"/>
      <c r="C57" s="6"/>
    </row>
    <row r="58" spans="1:14" ht="14.25" customHeight="1" x14ac:dyDescent="0.2">
      <c r="B58" s="6"/>
      <c r="C58" s="6"/>
    </row>
    <row r="59" spans="1:14" ht="14.25" customHeight="1" x14ac:dyDescent="0.2">
      <c r="B59" s="6"/>
      <c r="C59" s="6"/>
    </row>
    <row r="60" spans="1:14" ht="14.25" customHeight="1" x14ac:dyDescent="0.2">
      <c r="B60" s="6"/>
      <c r="C60" s="6"/>
    </row>
    <row r="61" spans="1:14" ht="14.25" customHeight="1" x14ac:dyDescent="0.2">
      <c r="B61" s="6"/>
      <c r="C61" s="6"/>
    </row>
    <row r="62" spans="1:14" ht="14.25" customHeight="1" x14ac:dyDescent="0.2">
      <c r="B62" s="6"/>
      <c r="C62" s="6"/>
    </row>
    <row r="63" spans="1:14" ht="14.25" customHeight="1" x14ac:dyDescent="0.2">
      <c r="B63" s="6"/>
      <c r="C63" s="6"/>
    </row>
    <row r="64" spans="1:14" ht="14.25" customHeight="1" x14ac:dyDescent="0.2">
      <c r="B64" s="6"/>
      <c r="C64" s="6"/>
    </row>
    <row r="65" spans="2:3" ht="14.25" customHeight="1" x14ac:dyDescent="0.2">
      <c r="B65" s="6"/>
      <c r="C65" s="6"/>
    </row>
    <row r="66" spans="2:3" ht="14.25" customHeight="1" x14ac:dyDescent="0.2">
      <c r="B66" s="6"/>
      <c r="C66" s="6"/>
    </row>
    <row r="67" spans="2:3" ht="14.25" customHeight="1" x14ac:dyDescent="0.2">
      <c r="B67" s="6"/>
      <c r="C67" s="6"/>
    </row>
    <row r="68" spans="2:3" ht="14.25" customHeight="1" x14ac:dyDescent="0.2">
      <c r="B68" s="6"/>
      <c r="C68" s="6"/>
    </row>
    <row r="69" spans="2:3" ht="14.25" customHeight="1" x14ac:dyDescent="0.2">
      <c r="B69" s="6"/>
      <c r="C69" s="6"/>
    </row>
    <row r="70" spans="2:3" ht="14.25" customHeight="1" x14ac:dyDescent="0.2">
      <c r="B70" s="6"/>
      <c r="C70" s="6"/>
    </row>
    <row r="71" spans="2:3" ht="14.25" customHeight="1" x14ac:dyDescent="0.2">
      <c r="B71" s="6"/>
      <c r="C71" s="6"/>
    </row>
    <row r="72" spans="2:3" ht="14.25" customHeight="1" x14ac:dyDescent="0.2">
      <c r="B72" s="6"/>
      <c r="C72" s="6"/>
    </row>
    <row r="73" spans="2:3" ht="14.25" customHeight="1" x14ac:dyDescent="0.2">
      <c r="B73" s="6"/>
      <c r="C73" s="6"/>
    </row>
    <row r="74" spans="2:3" ht="14.25" customHeight="1" x14ac:dyDescent="0.2">
      <c r="B74" s="6"/>
      <c r="C74" s="6"/>
    </row>
    <row r="75" spans="2:3" ht="14.25" customHeight="1" x14ac:dyDescent="0.2">
      <c r="B75" s="6"/>
      <c r="C75" s="6"/>
    </row>
    <row r="76" spans="2:3" ht="14.25" customHeight="1" x14ac:dyDescent="0.2">
      <c r="B76" s="6"/>
      <c r="C76" s="6"/>
    </row>
    <row r="77" spans="2:3" ht="14.25" customHeight="1" x14ac:dyDescent="0.2">
      <c r="B77" s="6"/>
      <c r="C77" s="6"/>
    </row>
    <row r="78" spans="2:3" ht="14.25" customHeight="1" x14ac:dyDescent="0.2">
      <c r="B78" s="6"/>
      <c r="C78" s="6"/>
    </row>
    <row r="79" spans="2:3" ht="14.25" customHeight="1" x14ac:dyDescent="0.2">
      <c r="B79" s="6"/>
      <c r="C79" s="6"/>
    </row>
    <row r="80" spans="2:3" ht="14.25" customHeight="1" x14ac:dyDescent="0.2">
      <c r="B80" s="6"/>
      <c r="C80" s="6"/>
    </row>
    <row r="81" spans="2:3" ht="14.25" customHeight="1" x14ac:dyDescent="0.2">
      <c r="B81" s="6"/>
      <c r="C81" s="6"/>
    </row>
    <row r="82" spans="2:3" ht="14.25" customHeight="1" x14ac:dyDescent="0.2">
      <c r="B82" s="6"/>
      <c r="C82" s="6"/>
    </row>
    <row r="83" spans="2:3" ht="14.25" customHeight="1" x14ac:dyDescent="0.2">
      <c r="B83" s="6"/>
      <c r="C83" s="6"/>
    </row>
    <row r="84" spans="2:3" ht="14.25" customHeight="1" x14ac:dyDescent="0.2">
      <c r="B84" s="6"/>
      <c r="C84" s="6"/>
    </row>
    <row r="85" spans="2:3" ht="14.25" customHeight="1" x14ac:dyDescent="0.2">
      <c r="B85" s="6"/>
      <c r="C85" s="6"/>
    </row>
    <row r="86" spans="2:3" ht="14.25" customHeight="1" x14ac:dyDescent="0.2">
      <c r="B86" s="6"/>
      <c r="C86" s="6"/>
    </row>
    <row r="87" spans="2:3" ht="14.25" customHeight="1" x14ac:dyDescent="0.2">
      <c r="B87" s="6"/>
      <c r="C87" s="6"/>
    </row>
    <row r="88" spans="2:3" ht="14.25" customHeight="1" x14ac:dyDescent="0.2">
      <c r="B88" s="6"/>
      <c r="C88" s="6"/>
    </row>
    <row r="89" spans="2:3" ht="14.25" customHeight="1" x14ac:dyDescent="0.2">
      <c r="B89" s="6"/>
      <c r="C89" s="6"/>
    </row>
    <row r="90" spans="2:3" ht="14.25" customHeight="1" x14ac:dyDescent="0.2">
      <c r="B90" s="6"/>
      <c r="C90" s="6"/>
    </row>
    <row r="91" spans="2:3" ht="14.25" customHeight="1" x14ac:dyDescent="0.2">
      <c r="B91" s="6"/>
      <c r="C91" s="6"/>
    </row>
    <row r="92" spans="2:3" ht="14.25" customHeight="1" x14ac:dyDescent="0.2">
      <c r="B92" s="6"/>
      <c r="C92" s="6"/>
    </row>
    <row r="93" spans="2:3" ht="14.25" customHeight="1" x14ac:dyDescent="0.2">
      <c r="B93" s="6"/>
      <c r="C93" s="6"/>
    </row>
    <row r="94" spans="2:3" ht="14.25" customHeight="1" x14ac:dyDescent="0.2">
      <c r="B94" s="6"/>
      <c r="C94" s="6"/>
    </row>
    <row r="95" spans="2:3" ht="14.25" customHeight="1" x14ac:dyDescent="0.2">
      <c r="B95" s="6"/>
      <c r="C95" s="6"/>
    </row>
    <row r="96" spans="2:3" ht="14.25" customHeight="1" x14ac:dyDescent="0.2">
      <c r="B96" s="6"/>
      <c r="C96" s="6"/>
    </row>
    <row r="97" spans="2:3" ht="14.25" customHeight="1" x14ac:dyDescent="0.2">
      <c r="B97" s="6"/>
      <c r="C97" s="6"/>
    </row>
    <row r="98" spans="2:3" ht="14.25" customHeight="1" x14ac:dyDescent="0.2">
      <c r="B98" s="6"/>
      <c r="C98" s="6"/>
    </row>
    <row r="99" spans="2:3" ht="14.25" customHeight="1" x14ac:dyDescent="0.2">
      <c r="B99" s="6"/>
      <c r="C99" s="6"/>
    </row>
    <row r="100" spans="2:3" ht="14.25" customHeight="1" x14ac:dyDescent="0.2">
      <c r="B100" s="6"/>
      <c r="C100" s="6"/>
    </row>
    <row r="101" spans="2:3" ht="14.25" customHeight="1" x14ac:dyDescent="0.2">
      <c r="B101" s="6"/>
      <c r="C101" s="6"/>
    </row>
    <row r="102" spans="2:3" ht="14.25" customHeight="1" x14ac:dyDescent="0.2">
      <c r="B102" s="6"/>
      <c r="C102" s="6"/>
    </row>
    <row r="103" spans="2:3" ht="14.25" customHeight="1" x14ac:dyDescent="0.2">
      <c r="B103" s="6"/>
      <c r="C103" s="6"/>
    </row>
    <row r="104" spans="2:3" ht="14.25" customHeight="1" x14ac:dyDescent="0.2">
      <c r="B104" s="6"/>
      <c r="C104" s="6"/>
    </row>
    <row r="105" spans="2:3" ht="14.25" customHeight="1" x14ac:dyDescent="0.2">
      <c r="B105" s="6"/>
      <c r="C105" s="6"/>
    </row>
    <row r="106" spans="2:3" ht="14.25" customHeight="1" x14ac:dyDescent="0.2">
      <c r="B106" s="6"/>
      <c r="C106" s="6"/>
    </row>
    <row r="107" spans="2:3" ht="14.25" customHeight="1" x14ac:dyDescent="0.2">
      <c r="B107" s="6"/>
      <c r="C107" s="6"/>
    </row>
    <row r="108" spans="2:3" ht="14.25" customHeight="1" x14ac:dyDescent="0.2">
      <c r="B108" s="6"/>
      <c r="C108" s="6"/>
    </row>
    <row r="109" spans="2:3" ht="14.25" customHeight="1" x14ac:dyDescent="0.2">
      <c r="B109" s="6"/>
      <c r="C109" s="6"/>
    </row>
    <row r="110" spans="2:3" ht="14.25" customHeight="1" x14ac:dyDescent="0.2">
      <c r="B110" s="6"/>
      <c r="C110" s="6"/>
    </row>
    <row r="111" spans="2:3" ht="14.25" customHeight="1" x14ac:dyDescent="0.2">
      <c r="B111" s="6"/>
      <c r="C111" s="6"/>
    </row>
    <row r="112" spans="2:3" ht="14.25" customHeight="1" x14ac:dyDescent="0.2">
      <c r="B112" s="6"/>
      <c r="C112" s="6"/>
    </row>
    <row r="113" spans="2:3" ht="14.25" customHeight="1" x14ac:dyDescent="0.2">
      <c r="B113" s="6"/>
      <c r="C113" s="6"/>
    </row>
    <row r="114" spans="2:3" ht="14.25" customHeight="1" x14ac:dyDescent="0.2">
      <c r="B114" s="6"/>
      <c r="C114" s="6"/>
    </row>
    <row r="115" spans="2:3" ht="14.25" customHeight="1" x14ac:dyDescent="0.2">
      <c r="B115" s="6"/>
      <c r="C115" s="6"/>
    </row>
    <row r="116" spans="2:3" ht="14.25" customHeight="1" x14ac:dyDescent="0.2">
      <c r="B116" s="6"/>
      <c r="C116" s="6"/>
    </row>
    <row r="117" spans="2:3" ht="14.25" customHeight="1" x14ac:dyDescent="0.2">
      <c r="B117" s="6"/>
      <c r="C117" s="6"/>
    </row>
    <row r="118" spans="2:3" ht="14.25" customHeight="1" x14ac:dyDescent="0.2">
      <c r="B118" s="6"/>
      <c r="C118" s="6"/>
    </row>
    <row r="119" spans="2:3" ht="14.25" customHeight="1" x14ac:dyDescent="0.2">
      <c r="B119" s="6"/>
      <c r="C119" s="6"/>
    </row>
    <row r="120" spans="2:3" ht="14.25" customHeight="1" x14ac:dyDescent="0.2">
      <c r="B120" s="6"/>
      <c r="C120" s="6"/>
    </row>
    <row r="121" spans="2:3" ht="14.25" customHeight="1" x14ac:dyDescent="0.2">
      <c r="B121" s="6"/>
      <c r="C121" s="6"/>
    </row>
    <row r="122" spans="2:3" ht="14.25" customHeight="1" x14ac:dyDescent="0.2">
      <c r="B122" s="6"/>
      <c r="C122" s="6"/>
    </row>
    <row r="123" spans="2:3" ht="14.25" customHeight="1" x14ac:dyDescent="0.2">
      <c r="B123" s="6"/>
      <c r="C123" s="6"/>
    </row>
    <row r="124" spans="2:3" ht="14.25" customHeight="1" x14ac:dyDescent="0.2">
      <c r="B124" s="6"/>
      <c r="C124" s="6"/>
    </row>
    <row r="125" spans="2:3" ht="14.25" customHeight="1" x14ac:dyDescent="0.2">
      <c r="B125" s="6"/>
      <c r="C125" s="6"/>
    </row>
    <row r="126" spans="2:3" ht="14.25" customHeight="1" x14ac:dyDescent="0.2">
      <c r="B126" s="6"/>
      <c r="C126" s="6"/>
    </row>
    <row r="127" spans="2:3" ht="14.25" customHeight="1" x14ac:dyDescent="0.2">
      <c r="B127" s="6"/>
      <c r="C127" s="6"/>
    </row>
    <row r="128" spans="2:3" ht="14.25" customHeight="1" x14ac:dyDescent="0.2">
      <c r="B128" s="6"/>
      <c r="C128" s="6"/>
    </row>
    <row r="129" spans="2:3" ht="14.25" customHeight="1" x14ac:dyDescent="0.2">
      <c r="B129" s="6"/>
      <c r="C129" s="6"/>
    </row>
    <row r="130" spans="2:3" ht="14.25" customHeight="1" x14ac:dyDescent="0.2">
      <c r="B130" s="6"/>
      <c r="C130" s="6"/>
    </row>
    <row r="131" spans="2:3" ht="14.25" customHeight="1" x14ac:dyDescent="0.2">
      <c r="B131" s="6"/>
      <c r="C131" s="6"/>
    </row>
    <row r="132" spans="2:3" ht="14.25" customHeight="1" x14ac:dyDescent="0.2">
      <c r="B132" s="6"/>
      <c r="C132" s="6"/>
    </row>
    <row r="133" spans="2:3" ht="14.25" customHeight="1" x14ac:dyDescent="0.2">
      <c r="B133" s="6"/>
      <c r="C133" s="6"/>
    </row>
    <row r="134" spans="2:3" ht="14.25" customHeight="1" x14ac:dyDescent="0.2">
      <c r="B134" s="6"/>
      <c r="C134" s="6"/>
    </row>
    <row r="135" spans="2:3" ht="14.25" customHeight="1" x14ac:dyDescent="0.2">
      <c r="B135" s="6"/>
      <c r="C135" s="6"/>
    </row>
    <row r="136" spans="2:3" ht="14.25" customHeight="1" x14ac:dyDescent="0.2">
      <c r="B136" s="6"/>
      <c r="C136" s="6"/>
    </row>
    <row r="137" spans="2:3" ht="14.25" customHeight="1" x14ac:dyDescent="0.2">
      <c r="B137" s="6"/>
      <c r="C137" s="6"/>
    </row>
    <row r="138" spans="2:3" ht="14.25" customHeight="1" x14ac:dyDescent="0.2">
      <c r="B138" s="6"/>
      <c r="C138" s="6"/>
    </row>
    <row r="139" spans="2:3" ht="14.25" customHeight="1" x14ac:dyDescent="0.2">
      <c r="B139" s="6"/>
      <c r="C139" s="6"/>
    </row>
    <row r="140" spans="2:3" ht="14.25" customHeight="1" x14ac:dyDescent="0.2">
      <c r="B140" s="6"/>
      <c r="C140" s="6"/>
    </row>
    <row r="141" spans="2:3" ht="14.25" customHeight="1" x14ac:dyDescent="0.2">
      <c r="B141" s="6"/>
      <c r="C141" s="6"/>
    </row>
    <row r="142" spans="2:3" ht="14.25" customHeight="1" x14ac:dyDescent="0.2">
      <c r="B142" s="6"/>
      <c r="C142" s="6"/>
    </row>
    <row r="143" spans="2:3" ht="14.25" customHeight="1" x14ac:dyDescent="0.2">
      <c r="B143" s="6"/>
      <c r="C143" s="6"/>
    </row>
    <row r="144" spans="2:3" ht="14.25" customHeight="1" x14ac:dyDescent="0.2">
      <c r="B144" s="6"/>
      <c r="C144" s="6"/>
    </row>
    <row r="145" spans="2:3" ht="14.25" customHeight="1" x14ac:dyDescent="0.2">
      <c r="B145" s="6"/>
      <c r="C145" s="6"/>
    </row>
    <row r="146" spans="2:3" ht="14.25" customHeight="1" x14ac:dyDescent="0.2">
      <c r="B146" s="6"/>
      <c r="C146" s="6"/>
    </row>
    <row r="147" spans="2:3" ht="14.25" customHeight="1" x14ac:dyDescent="0.2">
      <c r="B147" s="6"/>
      <c r="C147" s="6"/>
    </row>
    <row r="148" spans="2:3" ht="14.25" customHeight="1" x14ac:dyDescent="0.2">
      <c r="B148" s="6"/>
      <c r="C148" s="6"/>
    </row>
    <row r="149" spans="2:3" ht="14.25" customHeight="1" x14ac:dyDescent="0.2">
      <c r="B149" s="6"/>
      <c r="C149" s="6"/>
    </row>
    <row r="150" spans="2:3" ht="14.25" customHeight="1" x14ac:dyDescent="0.2">
      <c r="B150" s="6"/>
      <c r="C150" s="6"/>
    </row>
    <row r="151" spans="2:3" ht="14.25" customHeight="1" x14ac:dyDescent="0.2">
      <c r="B151" s="6"/>
      <c r="C151" s="6"/>
    </row>
    <row r="152" spans="2:3" ht="14.25" customHeight="1" x14ac:dyDescent="0.2">
      <c r="B152" s="6"/>
      <c r="C152" s="6"/>
    </row>
    <row r="153" spans="2:3" ht="14.25" customHeight="1" x14ac:dyDescent="0.2">
      <c r="B153" s="6"/>
      <c r="C153" s="6"/>
    </row>
    <row r="154" spans="2:3" ht="14.25" customHeight="1" x14ac:dyDescent="0.2">
      <c r="B154" s="6"/>
      <c r="C154" s="6"/>
    </row>
    <row r="155" spans="2:3" ht="14.25" customHeight="1" x14ac:dyDescent="0.2">
      <c r="B155" s="6"/>
      <c r="C155" s="6"/>
    </row>
    <row r="156" spans="2:3" ht="14.25" customHeight="1" x14ac:dyDescent="0.2">
      <c r="B156" s="6"/>
      <c r="C156" s="6"/>
    </row>
    <row r="157" spans="2:3" ht="14.25" customHeight="1" x14ac:dyDescent="0.2">
      <c r="B157" s="6"/>
      <c r="C157" s="6"/>
    </row>
    <row r="158" spans="2:3" ht="14.25" customHeight="1" x14ac:dyDescent="0.2">
      <c r="B158" s="6"/>
      <c r="C158" s="6"/>
    </row>
    <row r="159" spans="2:3" ht="14.25" customHeight="1" x14ac:dyDescent="0.2">
      <c r="B159" s="6"/>
      <c r="C159" s="6"/>
    </row>
    <row r="160" spans="2:3" ht="14.25" customHeight="1" x14ac:dyDescent="0.2">
      <c r="B160" s="6"/>
      <c r="C160" s="6"/>
    </row>
    <row r="161" spans="2:3" ht="14.25" customHeight="1" x14ac:dyDescent="0.2">
      <c r="B161" s="6"/>
      <c r="C161" s="6"/>
    </row>
    <row r="162" spans="2:3" ht="14.25" customHeight="1" x14ac:dyDescent="0.2">
      <c r="B162" s="6"/>
      <c r="C162" s="6"/>
    </row>
    <row r="163" spans="2:3" ht="14.25" customHeight="1" x14ac:dyDescent="0.2">
      <c r="B163" s="6"/>
      <c r="C163" s="6"/>
    </row>
    <row r="164" spans="2:3" ht="14.25" customHeight="1" x14ac:dyDescent="0.2">
      <c r="B164" s="6"/>
      <c r="C164" s="6"/>
    </row>
    <row r="165" spans="2:3" ht="14.25" customHeight="1" x14ac:dyDescent="0.2">
      <c r="B165" s="6"/>
      <c r="C165" s="6"/>
    </row>
    <row r="166" spans="2:3" ht="14.25" customHeight="1" x14ac:dyDescent="0.2">
      <c r="B166" s="6"/>
      <c r="C166" s="6"/>
    </row>
    <row r="167" spans="2:3" ht="14.25" customHeight="1" x14ac:dyDescent="0.2">
      <c r="B167" s="6"/>
      <c r="C167" s="6"/>
    </row>
    <row r="168" spans="2:3" ht="14.25" customHeight="1" x14ac:dyDescent="0.2">
      <c r="B168" s="6"/>
      <c r="C168" s="6"/>
    </row>
    <row r="169" spans="2:3" ht="14.25" customHeight="1" x14ac:dyDescent="0.2">
      <c r="B169" s="6"/>
      <c r="C169" s="6"/>
    </row>
    <row r="170" spans="2:3" ht="14.25" customHeight="1" x14ac:dyDescent="0.2">
      <c r="B170" s="6"/>
      <c r="C170" s="6"/>
    </row>
    <row r="171" spans="2:3" ht="14.25" customHeight="1" x14ac:dyDescent="0.2">
      <c r="B171" s="6"/>
      <c r="C171" s="6"/>
    </row>
    <row r="172" spans="2:3" ht="14.25" customHeight="1" x14ac:dyDescent="0.2">
      <c r="B172" s="6"/>
      <c r="C172" s="6"/>
    </row>
    <row r="173" spans="2:3" ht="14.25" customHeight="1" x14ac:dyDescent="0.2">
      <c r="B173" s="6"/>
      <c r="C173" s="6"/>
    </row>
    <row r="174" spans="2:3" ht="14.25" customHeight="1" x14ac:dyDescent="0.2">
      <c r="B174" s="6"/>
      <c r="C174" s="6"/>
    </row>
    <row r="175" spans="2:3" ht="14.25" customHeight="1" x14ac:dyDescent="0.2">
      <c r="B175" s="6"/>
      <c r="C175" s="6"/>
    </row>
    <row r="176" spans="2:3" ht="14.25" customHeight="1" x14ac:dyDescent="0.2">
      <c r="B176" s="6"/>
      <c r="C176" s="6"/>
    </row>
    <row r="177" spans="2:3" ht="14.25" customHeight="1" x14ac:dyDescent="0.2">
      <c r="B177" s="6"/>
      <c r="C177" s="6"/>
    </row>
    <row r="178" spans="2:3" ht="14.25" customHeight="1" x14ac:dyDescent="0.2">
      <c r="B178" s="6"/>
      <c r="C178" s="6"/>
    </row>
    <row r="179" spans="2:3" ht="14.25" customHeight="1" x14ac:dyDescent="0.2">
      <c r="B179" s="6"/>
      <c r="C179" s="6"/>
    </row>
    <row r="180" spans="2:3" ht="14.25" customHeight="1" x14ac:dyDescent="0.2">
      <c r="B180" s="6"/>
      <c r="C180" s="6"/>
    </row>
    <row r="181" spans="2:3" ht="14.25" customHeight="1" x14ac:dyDescent="0.2">
      <c r="B181" s="6"/>
      <c r="C181" s="6"/>
    </row>
    <row r="182" spans="2:3" ht="14.25" customHeight="1" x14ac:dyDescent="0.2">
      <c r="B182" s="6"/>
      <c r="C182" s="6"/>
    </row>
    <row r="183" spans="2:3" ht="14.25" customHeight="1" x14ac:dyDescent="0.2">
      <c r="B183" s="6"/>
      <c r="C183" s="6"/>
    </row>
    <row r="184" spans="2:3" ht="14.25" customHeight="1" x14ac:dyDescent="0.2">
      <c r="B184" s="6"/>
      <c r="C184" s="6"/>
    </row>
    <row r="185" spans="2:3" ht="14.25" customHeight="1" x14ac:dyDescent="0.2">
      <c r="B185" s="6"/>
      <c r="C185" s="6"/>
    </row>
    <row r="186" spans="2:3" ht="14.25" customHeight="1" x14ac:dyDescent="0.2">
      <c r="B186" s="6"/>
      <c r="C186" s="6"/>
    </row>
    <row r="187" spans="2:3" ht="14.25" customHeight="1" x14ac:dyDescent="0.2">
      <c r="B187" s="6"/>
      <c r="C187" s="6"/>
    </row>
    <row r="188" spans="2:3" ht="14.25" customHeight="1" x14ac:dyDescent="0.2">
      <c r="B188" s="6"/>
      <c r="C188" s="6"/>
    </row>
    <row r="189" spans="2:3" ht="14.25" customHeight="1" x14ac:dyDescent="0.2">
      <c r="B189" s="6"/>
      <c r="C189" s="6"/>
    </row>
    <row r="190" spans="2:3" ht="14.25" customHeight="1" x14ac:dyDescent="0.2">
      <c r="B190" s="6"/>
      <c r="C190" s="6"/>
    </row>
    <row r="191" spans="2:3" ht="14.25" customHeight="1" x14ac:dyDescent="0.2">
      <c r="B191" s="6"/>
      <c r="C191" s="6"/>
    </row>
    <row r="192" spans="2:3" ht="14.25" customHeight="1" x14ac:dyDescent="0.2">
      <c r="B192" s="6"/>
      <c r="C192" s="6"/>
    </row>
    <row r="193" spans="2:3" ht="14.25" customHeight="1" x14ac:dyDescent="0.2">
      <c r="B193" s="6"/>
      <c r="C193" s="6"/>
    </row>
    <row r="194" spans="2:3" ht="14.25" customHeight="1" x14ac:dyDescent="0.2">
      <c r="B194" s="6"/>
      <c r="C194" s="6"/>
    </row>
    <row r="195" spans="2:3" ht="14.25" customHeight="1" x14ac:dyDescent="0.2">
      <c r="B195" s="6"/>
      <c r="C195" s="6"/>
    </row>
    <row r="196" spans="2:3" ht="14.25" customHeight="1" x14ac:dyDescent="0.2">
      <c r="B196" s="6"/>
      <c r="C196" s="6"/>
    </row>
    <row r="197" spans="2:3" ht="14.25" customHeight="1" x14ac:dyDescent="0.2">
      <c r="B197" s="6"/>
      <c r="C197" s="6"/>
    </row>
    <row r="198" spans="2:3" ht="14.25" customHeight="1" x14ac:dyDescent="0.2">
      <c r="B198" s="6"/>
      <c r="C198" s="6"/>
    </row>
    <row r="199" spans="2:3" ht="14.25" customHeight="1" x14ac:dyDescent="0.2">
      <c r="B199" s="6"/>
      <c r="C199" s="6"/>
    </row>
    <row r="200" spans="2:3" ht="14.25" customHeight="1" x14ac:dyDescent="0.2">
      <c r="B200" s="6"/>
      <c r="C200" s="6"/>
    </row>
    <row r="201" spans="2:3" ht="14.25" customHeight="1" x14ac:dyDescent="0.2">
      <c r="B201" s="6"/>
      <c r="C201" s="6"/>
    </row>
    <row r="202" spans="2:3" ht="14.25" customHeight="1" x14ac:dyDescent="0.2">
      <c r="B202" s="6"/>
      <c r="C202" s="6"/>
    </row>
    <row r="203" spans="2:3" ht="14.25" customHeight="1" x14ac:dyDescent="0.2">
      <c r="B203" s="6"/>
      <c r="C203" s="6"/>
    </row>
    <row r="204" spans="2:3" ht="14.25" customHeight="1" x14ac:dyDescent="0.2">
      <c r="B204" s="6"/>
      <c r="C204" s="6"/>
    </row>
    <row r="205" spans="2:3" ht="14.25" customHeight="1" x14ac:dyDescent="0.2">
      <c r="B205" s="6"/>
      <c r="C205" s="6"/>
    </row>
    <row r="206" spans="2:3" ht="14.25" customHeight="1" x14ac:dyDescent="0.2">
      <c r="B206" s="6"/>
      <c r="C206" s="6"/>
    </row>
    <row r="207" spans="2:3" ht="14.25" customHeight="1" x14ac:dyDescent="0.2">
      <c r="B207" s="6"/>
      <c r="C207" s="6"/>
    </row>
    <row r="208" spans="2:3" ht="14.25" customHeight="1" x14ac:dyDescent="0.2">
      <c r="B208" s="6"/>
      <c r="C208" s="6"/>
    </row>
    <row r="209" spans="2:3" ht="14.25" customHeight="1" x14ac:dyDescent="0.2">
      <c r="B209" s="6"/>
      <c r="C209" s="6"/>
    </row>
    <row r="210" spans="2:3" ht="14.25" customHeight="1" x14ac:dyDescent="0.2">
      <c r="B210" s="6"/>
      <c r="C210" s="6"/>
    </row>
    <row r="211" spans="2:3" ht="14.25" customHeight="1" x14ac:dyDescent="0.2">
      <c r="B211" s="6"/>
      <c r="C211" s="6"/>
    </row>
    <row r="212" spans="2:3" ht="14.25" customHeight="1" x14ac:dyDescent="0.2">
      <c r="B212" s="6"/>
      <c r="C212" s="6"/>
    </row>
    <row r="213" spans="2:3" ht="14.25" customHeight="1" x14ac:dyDescent="0.2">
      <c r="B213" s="6"/>
      <c r="C213" s="6"/>
    </row>
    <row r="214" spans="2:3" ht="14.25" customHeight="1" x14ac:dyDescent="0.2">
      <c r="B214" s="6"/>
      <c r="C214" s="6"/>
    </row>
    <row r="215" spans="2:3" ht="14.25" customHeight="1" x14ac:dyDescent="0.2">
      <c r="B215" s="6"/>
      <c r="C215" s="6"/>
    </row>
    <row r="216" spans="2:3" ht="14.25" customHeight="1" x14ac:dyDescent="0.2">
      <c r="B216" s="6"/>
      <c r="C216" s="6"/>
    </row>
    <row r="217" spans="2:3" ht="14.25" customHeight="1" x14ac:dyDescent="0.2">
      <c r="B217" s="6"/>
      <c r="C217" s="6"/>
    </row>
    <row r="218" spans="2:3" ht="14.25" customHeight="1" x14ac:dyDescent="0.2">
      <c r="B218" s="6"/>
      <c r="C218" s="6"/>
    </row>
    <row r="219" spans="2:3" ht="14.25" customHeight="1" x14ac:dyDescent="0.2">
      <c r="B219" s="6"/>
      <c r="C219" s="6"/>
    </row>
    <row r="220" spans="2:3" ht="14.25" customHeight="1" x14ac:dyDescent="0.2">
      <c r="B220" s="6"/>
      <c r="C220" s="6"/>
    </row>
    <row r="221" spans="2:3" ht="14.25" customHeight="1" x14ac:dyDescent="0.2">
      <c r="B221" s="6"/>
      <c r="C221" s="6"/>
    </row>
    <row r="222" spans="2:3" ht="14.25" customHeight="1" x14ac:dyDescent="0.2">
      <c r="B222" s="6"/>
      <c r="C222" s="6"/>
    </row>
    <row r="223" spans="2:3" ht="14.25" customHeight="1" x14ac:dyDescent="0.2">
      <c r="B223" s="6"/>
      <c r="C223" s="6"/>
    </row>
    <row r="224" spans="2:3" ht="14.25" customHeight="1" x14ac:dyDescent="0.2">
      <c r="B224" s="6"/>
      <c r="C224" s="6"/>
    </row>
    <row r="225" spans="2:3" ht="14.25" customHeight="1" x14ac:dyDescent="0.2">
      <c r="B225" s="6"/>
      <c r="C225" s="6"/>
    </row>
    <row r="226" spans="2:3" ht="14.25" customHeight="1" x14ac:dyDescent="0.2">
      <c r="B226" s="6"/>
      <c r="C226" s="6"/>
    </row>
    <row r="227" spans="2:3" ht="14.25" customHeight="1" x14ac:dyDescent="0.2">
      <c r="B227" s="6"/>
      <c r="C227" s="6"/>
    </row>
    <row r="228" spans="2:3" ht="14.25" customHeight="1" x14ac:dyDescent="0.2">
      <c r="B228" s="6"/>
      <c r="C228" s="6"/>
    </row>
    <row r="229" spans="2:3" ht="14.25" customHeight="1" x14ac:dyDescent="0.2">
      <c r="B229" s="6"/>
      <c r="C229" s="6"/>
    </row>
    <row r="230" spans="2:3" ht="14.25" customHeight="1" x14ac:dyDescent="0.2">
      <c r="B230" s="6"/>
      <c r="C230" s="6"/>
    </row>
    <row r="231" spans="2:3" ht="14.25" customHeight="1" x14ac:dyDescent="0.2">
      <c r="B231" s="6"/>
      <c r="C231" s="6"/>
    </row>
    <row r="232" spans="2:3" ht="14.25" customHeight="1" x14ac:dyDescent="0.2">
      <c r="B232" s="6"/>
      <c r="C232" s="6"/>
    </row>
    <row r="233" spans="2:3" ht="14.25" customHeight="1" x14ac:dyDescent="0.2">
      <c r="B233" s="6"/>
      <c r="C233" s="6"/>
    </row>
    <row r="234" spans="2:3" ht="14.25" customHeight="1" x14ac:dyDescent="0.2">
      <c r="B234" s="6"/>
      <c r="C234" s="6"/>
    </row>
    <row r="235" spans="2:3" ht="14.25" customHeight="1" x14ac:dyDescent="0.2">
      <c r="B235" s="6"/>
      <c r="C235" s="6"/>
    </row>
    <row r="236" spans="2:3" ht="14.25" customHeight="1" x14ac:dyDescent="0.2">
      <c r="B236" s="6"/>
      <c r="C236" s="6"/>
    </row>
    <row r="237" spans="2:3" ht="14.25" customHeight="1" x14ac:dyDescent="0.2">
      <c r="B237" s="6"/>
      <c r="C237" s="6"/>
    </row>
    <row r="238" spans="2:3" ht="14.25" customHeight="1" x14ac:dyDescent="0.2">
      <c r="B238" s="6"/>
      <c r="C238" s="6"/>
    </row>
    <row r="239" spans="2:3" ht="14.25" customHeight="1" x14ac:dyDescent="0.2">
      <c r="B239" s="6"/>
      <c r="C239" s="6"/>
    </row>
    <row r="240" spans="2:3" ht="14.25" customHeight="1" x14ac:dyDescent="0.2">
      <c r="B240" s="6"/>
      <c r="C240" s="6"/>
    </row>
    <row r="241" spans="2:3" ht="14.25" customHeight="1" x14ac:dyDescent="0.2">
      <c r="B241" s="6"/>
      <c r="C241" s="6"/>
    </row>
    <row r="242" spans="2:3" ht="14.25" customHeight="1" x14ac:dyDescent="0.2">
      <c r="B242" s="6"/>
      <c r="C242" s="6"/>
    </row>
    <row r="243" spans="2:3" ht="14.25" customHeight="1" x14ac:dyDescent="0.2">
      <c r="B243" s="6"/>
      <c r="C243" s="6"/>
    </row>
    <row r="244" spans="2:3" ht="14.25" customHeight="1" x14ac:dyDescent="0.2">
      <c r="B244" s="6"/>
      <c r="C244" s="6"/>
    </row>
    <row r="245" spans="2:3" ht="14.25" customHeight="1" x14ac:dyDescent="0.2">
      <c r="B245" s="6"/>
      <c r="C245" s="6"/>
    </row>
    <row r="246" spans="2:3" ht="14.25" customHeight="1" x14ac:dyDescent="0.2">
      <c r="B246" s="6"/>
      <c r="C246" s="6"/>
    </row>
    <row r="247" spans="2:3" ht="14.25" customHeight="1" x14ac:dyDescent="0.2">
      <c r="B247" s="6"/>
      <c r="C247" s="6"/>
    </row>
    <row r="248" spans="2:3" ht="14.25" customHeight="1" x14ac:dyDescent="0.2">
      <c r="B248" s="6"/>
      <c r="C248" s="6"/>
    </row>
    <row r="249" spans="2:3" ht="14.25" customHeight="1" x14ac:dyDescent="0.2">
      <c r="B249" s="6"/>
      <c r="C249" s="6"/>
    </row>
    <row r="250" spans="2:3" ht="14.25" customHeight="1" x14ac:dyDescent="0.2">
      <c r="B250" s="6"/>
      <c r="C250" s="6"/>
    </row>
    <row r="251" spans="2:3" ht="14.25" customHeight="1" x14ac:dyDescent="0.2">
      <c r="B251" s="6"/>
      <c r="C251" s="6"/>
    </row>
    <row r="252" spans="2:3" ht="14.25" customHeight="1" x14ac:dyDescent="0.2">
      <c r="B252" s="6"/>
      <c r="C252" s="6"/>
    </row>
    <row r="253" spans="2:3" ht="14.25" customHeight="1" x14ac:dyDescent="0.2">
      <c r="B253" s="6"/>
      <c r="C253" s="6"/>
    </row>
    <row r="254" spans="2:3" ht="14.25" customHeight="1" x14ac:dyDescent="0.2">
      <c r="B254" s="6"/>
      <c r="C254" s="6"/>
    </row>
    <row r="255" spans="2:3" ht="14.25" customHeight="1" x14ac:dyDescent="0.2">
      <c r="B255" s="6"/>
      <c r="C255" s="6"/>
    </row>
    <row r="256" spans="2:3" ht="14.25" customHeight="1" x14ac:dyDescent="0.2">
      <c r="B256" s="6"/>
      <c r="C256" s="6"/>
    </row>
    <row r="257" spans="2:3" ht="14.25" customHeight="1" x14ac:dyDescent="0.2">
      <c r="B257" s="6"/>
      <c r="C257" s="6"/>
    </row>
    <row r="258" spans="2:3" ht="14.25" customHeight="1" x14ac:dyDescent="0.2">
      <c r="B258" s="6"/>
      <c r="C258" s="6"/>
    </row>
    <row r="259" spans="2:3" ht="14.25" customHeight="1" x14ac:dyDescent="0.2">
      <c r="B259" s="6"/>
      <c r="C259" s="6"/>
    </row>
    <row r="260" spans="2:3" ht="14.25" customHeight="1" x14ac:dyDescent="0.2">
      <c r="B260" s="6"/>
      <c r="C260" s="6"/>
    </row>
    <row r="261" spans="2:3" ht="14.25" customHeight="1" x14ac:dyDescent="0.2">
      <c r="B261" s="6"/>
      <c r="C261" s="6"/>
    </row>
    <row r="262" spans="2:3" ht="14.25" customHeight="1" x14ac:dyDescent="0.2">
      <c r="B262" s="6"/>
      <c r="C262" s="6"/>
    </row>
    <row r="263" spans="2:3" ht="14.25" customHeight="1" x14ac:dyDescent="0.2">
      <c r="B263" s="6"/>
      <c r="C263" s="6"/>
    </row>
    <row r="264" spans="2:3" ht="14.25" customHeight="1" x14ac:dyDescent="0.2">
      <c r="B264" s="6"/>
      <c r="C264" s="6"/>
    </row>
    <row r="265" spans="2:3" ht="14.25" customHeight="1" x14ac:dyDescent="0.2">
      <c r="B265" s="6"/>
      <c r="C265" s="6"/>
    </row>
    <row r="266" spans="2:3" ht="14.25" customHeight="1" x14ac:dyDescent="0.2">
      <c r="B266" s="6"/>
      <c r="C266" s="6"/>
    </row>
    <row r="267" spans="2:3" ht="14.25" customHeight="1" x14ac:dyDescent="0.2">
      <c r="B267" s="6"/>
      <c r="C267" s="6"/>
    </row>
    <row r="268" spans="2:3" ht="14.25" customHeight="1" x14ac:dyDescent="0.2">
      <c r="B268" s="6"/>
      <c r="C268" s="6"/>
    </row>
    <row r="269" spans="2:3" ht="14.25" customHeight="1" x14ac:dyDescent="0.2">
      <c r="B269" s="6"/>
      <c r="C269" s="6"/>
    </row>
    <row r="270" spans="2:3" ht="14.25" customHeight="1" x14ac:dyDescent="0.2">
      <c r="B270" s="6"/>
      <c r="C270" s="6"/>
    </row>
    <row r="271" spans="2:3" ht="14.25" customHeight="1" x14ac:dyDescent="0.2">
      <c r="B271" s="6"/>
      <c r="C271" s="6"/>
    </row>
    <row r="272" spans="2:3" ht="14.25" customHeight="1" x14ac:dyDescent="0.2">
      <c r="B272" s="6"/>
      <c r="C272" s="6"/>
    </row>
    <row r="273" spans="2:3" ht="14.25" customHeight="1" x14ac:dyDescent="0.2">
      <c r="B273" s="6"/>
      <c r="C273" s="6"/>
    </row>
    <row r="274" spans="2:3" ht="14.25" customHeight="1" x14ac:dyDescent="0.2">
      <c r="B274" s="6"/>
      <c r="C274" s="6"/>
    </row>
    <row r="275" spans="2:3" ht="14.25" customHeight="1" x14ac:dyDescent="0.2">
      <c r="B275" s="6"/>
      <c r="C275" s="6"/>
    </row>
    <row r="276" spans="2:3" ht="14.25" customHeight="1" x14ac:dyDescent="0.2">
      <c r="B276" s="6"/>
      <c r="C276" s="6"/>
    </row>
    <row r="277" spans="2:3" ht="14.25" customHeight="1" x14ac:dyDescent="0.2">
      <c r="B277" s="6"/>
      <c r="C277" s="6"/>
    </row>
    <row r="278" spans="2:3" ht="14.25" customHeight="1" x14ac:dyDescent="0.2">
      <c r="B278" s="6"/>
      <c r="C278" s="6"/>
    </row>
    <row r="279" spans="2:3" ht="14.25" customHeight="1" x14ac:dyDescent="0.2">
      <c r="B279" s="6"/>
      <c r="C279" s="6"/>
    </row>
    <row r="280" spans="2:3" ht="14.25" customHeight="1" x14ac:dyDescent="0.2">
      <c r="B280" s="6"/>
      <c r="C280" s="6"/>
    </row>
    <row r="281" spans="2:3" ht="14.25" customHeight="1" x14ac:dyDescent="0.2">
      <c r="B281" s="6"/>
      <c r="C281" s="6"/>
    </row>
    <row r="282" spans="2:3" ht="14.25" customHeight="1" x14ac:dyDescent="0.2">
      <c r="B282" s="6"/>
      <c r="C282" s="6"/>
    </row>
    <row r="283" spans="2:3" ht="14.25" customHeight="1" x14ac:dyDescent="0.2">
      <c r="B283" s="6"/>
      <c r="C283" s="6"/>
    </row>
    <row r="284" spans="2:3" ht="14.25" customHeight="1" x14ac:dyDescent="0.2">
      <c r="B284" s="6"/>
      <c r="C284" s="6"/>
    </row>
    <row r="285" spans="2:3" ht="14.25" customHeight="1" x14ac:dyDescent="0.2">
      <c r="B285" s="6"/>
      <c r="C285" s="6"/>
    </row>
    <row r="286" spans="2:3" ht="14.25" customHeight="1" x14ac:dyDescent="0.2">
      <c r="B286" s="6"/>
      <c r="C286" s="6"/>
    </row>
    <row r="287" spans="2:3" ht="14.25" customHeight="1" x14ac:dyDescent="0.2">
      <c r="B287" s="6"/>
      <c r="C287" s="6"/>
    </row>
    <row r="288" spans="2:3" ht="14.25" customHeight="1" x14ac:dyDescent="0.2">
      <c r="B288" s="6"/>
      <c r="C288" s="6"/>
    </row>
    <row r="289" spans="2:3" ht="14.25" customHeight="1" x14ac:dyDescent="0.2">
      <c r="B289" s="6"/>
      <c r="C289" s="6"/>
    </row>
    <row r="290" spans="2:3" ht="14.25" customHeight="1" x14ac:dyDescent="0.2">
      <c r="B290" s="6"/>
      <c r="C290" s="6"/>
    </row>
    <row r="291" spans="2:3" ht="14.25" customHeight="1" x14ac:dyDescent="0.2">
      <c r="B291" s="6"/>
      <c r="C291" s="6"/>
    </row>
    <row r="292" spans="2:3" ht="14.25" customHeight="1" x14ac:dyDescent="0.2">
      <c r="B292" s="6"/>
      <c r="C292" s="6"/>
    </row>
    <row r="293" spans="2:3" ht="14.25" customHeight="1" x14ac:dyDescent="0.2">
      <c r="B293" s="6"/>
      <c r="C293" s="6"/>
    </row>
    <row r="294" spans="2:3" ht="14.25" customHeight="1" x14ac:dyDescent="0.2">
      <c r="B294" s="6"/>
      <c r="C294" s="6"/>
    </row>
    <row r="295" spans="2:3" ht="14.25" customHeight="1" x14ac:dyDescent="0.2">
      <c r="B295" s="6"/>
      <c r="C295" s="6"/>
    </row>
    <row r="296" spans="2:3" ht="14.25" customHeight="1" x14ac:dyDescent="0.2">
      <c r="B296" s="6"/>
      <c r="C296" s="6"/>
    </row>
    <row r="297" spans="2:3" ht="14.25" customHeight="1" x14ac:dyDescent="0.2">
      <c r="B297" s="6"/>
      <c r="C297" s="6"/>
    </row>
    <row r="298" spans="2:3" ht="14.25" customHeight="1" x14ac:dyDescent="0.2">
      <c r="B298" s="6"/>
      <c r="C298" s="6"/>
    </row>
    <row r="299" spans="2:3" ht="14.25" customHeight="1" x14ac:dyDescent="0.2">
      <c r="B299" s="6"/>
      <c r="C299" s="6"/>
    </row>
    <row r="300" spans="2:3" ht="14.25" customHeight="1" x14ac:dyDescent="0.2">
      <c r="B300" s="6"/>
      <c r="C300" s="6"/>
    </row>
    <row r="301" spans="2:3" ht="14.25" customHeight="1" x14ac:dyDescent="0.2">
      <c r="B301" s="6"/>
      <c r="C301" s="6"/>
    </row>
    <row r="302" spans="2:3" ht="14.25" customHeight="1" x14ac:dyDescent="0.2">
      <c r="B302" s="6"/>
      <c r="C302" s="6"/>
    </row>
    <row r="303" spans="2:3" ht="14.25" customHeight="1" x14ac:dyDescent="0.2">
      <c r="B303" s="6"/>
      <c r="C303" s="6"/>
    </row>
    <row r="304" spans="2:3" ht="14.25" customHeight="1" x14ac:dyDescent="0.2">
      <c r="B304" s="6"/>
      <c r="C304" s="6"/>
    </row>
    <row r="305" spans="2:3" ht="14.25" customHeight="1" x14ac:dyDescent="0.2">
      <c r="B305" s="6"/>
      <c r="C305" s="6"/>
    </row>
    <row r="306" spans="2:3" ht="14.25" customHeight="1" x14ac:dyDescent="0.2">
      <c r="B306" s="6"/>
      <c r="C306" s="6"/>
    </row>
    <row r="307" spans="2:3" ht="14.25" customHeight="1" x14ac:dyDescent="0.2">
      <c r="B307" s="6"/>
      <c r="C307" s="6"/>
    </row>
    <row r="308" spans="2:3" ht="14.25" customHeight="1" x14ac:dyDescent="0.2">
      <c r="B308" s="6"/>
      <c r="C308" s="6"/>
    </row>
    <row r="309" spans="2:3" ht="14.25" customHeight="1" x14ac:dyDescent="0.2">
      <c r="B309" s="6"/>
      <c r="C309" s="6"/>
    </row>
    <row r="310" spans="2:3" ht="14.25" customHeight="1" x14ac:dyDescent="0.2">
      <c r="B310" s="6"/>
      <c r="C310" s="6"/>
    </row>
    <row r="311" spans="2:3" ht="14.25" customHeight="1" x14ac:dyDescent="0.2">
      <c r="B311" s="6"/>
      <c r="C311" s="6"/>
    </row>
    <row r="312" spans="2:3" ht="14.25" customHeight="1" x14ac:dyDescent="0.2">
      <c r="B312" s="6"/>
      <c r="C312" s="6"/>
    </row>
    <row r="313" spans="2:3" ht="14.25" customHeight="1" x14ac:dyDescent="0.2">
      <c r="B313" s="6"/>
      <c r="C313" s="6"/>
    </row>
    <row r="314" spans="2:3" ht="14.25" customHeight="1" x14ac:dyDescent="0.2">
      <c r="B314" s="6"/>
      <c r="C314" s="6"/>
    </row>
    <row r="315" spans="2:3" ht="14.25" customHeight="1" x14ac:dyDescent="0.2">
      <c r="B315" s="6"/>
      <c r="C315" s="6"/>
    </row>
    <row r="316" spans="2:3" ht="14.25" customHeight="1" x14ac:dyDescent="0.2">
      <c r="B316" s="6"/>
      <c r="C316" s="6"/>
    </row>
    <row r="317" spans="2:3" ht="14.25" customHeight="1" x14ac:dyDescent="0.2">
      <c r="B317" s="6"/>
      <c r="C317" s="6"/>
    </row>
    <row r="318" spans="2:3" ht="14.25" customHeight="1" x14ac:dyDescent="0.2">
      <c r="B318" s="6"/>
      <c r="C318" s="6"/>
    </row>
    <row r="319" spans="2:3" ht="14.25" customHeight="1" x14ac:dyDescent="0.2">
      <c r="B319" s="6"/>
      <c r="C319" s="6"/>
    </row>
    <row r="320" spans="2:3" ht="14.25" customHeight="1" x14ac:dyDescent="0.2">
      <c r="B320" s="6"/>
      <c r="C320" s="6"/>
    </row>
    <row r="321" spans="2:3" ht="14.25" customHeight="1" x14ac:dyDescent="0.2">
      <c r="B321" s="6"/>
      <c r="C321" s="6"/>
    </row>
    <row r="322" spans="2:3" ht="14.25" customHeight="1" x14ac:dyDescent="0.2">
      <c r="B322" s="6"/>
      <c r="C322" s="6"/>
    </row>
    <row r="323" spans="2:3" ht="14.25" customHeight="1" x14ac:dyDescent="0.2">
      <c r="B323" s="6"/>
      <c r="C323" s="6"/>
    </row>
    <row r="324" spans="2:3" ht="14.25" customHeight="1" x14ac:dyDescent="0.2">
      <c r="B324" s="6"/>
      <c r="C324" s="6"/>
    </row>
    <row r="325" spans="2:3" ht="14.25" customHeight="1" x14ac:dyDescent="0.2">
      <c r="B325" s="6"/>
      <c r="C325" s="6"/>
    </row>
    <row r="326" spans="2:3" ht="14.25" customHeight="1" x14ac:dyDescent="0.2">
      <c r="B326" s="6"/>
      <c r="C326" s="6"/>
    </row>
    <row r="327" spans="2:3" ht="14.25" customHeight="1" x14ac:dyDescent="0.2">
      <c r="B327" s="6"/>
      <c r="C327" s="6"/>
    </row>
    <row r="328" spans="2:3" ht="14.25" customHeight="1" x14ac:dyDescent="0.2">
      <c r="B328" s="6"/>
      <c r="C328" s="6"/>
    </row>
    <row r="329" spans="2:3" ht="14.25" customHeight="1" x14ac:dyDescent="0.2">
      <c r="B329" s="6"/>
      <c r="C329" s="6"/>
    </row>
    <row r="330" spans="2:3" ht="14.25" customHeight="1" x14ac:dyDescent="0.2">
      <c r="B330" s="6"/>
      <c r="C330" s="6"/>
    </row>
    <row r="331" spans="2:3" ht="14.25" customHeight="1" x14ac:dyDescent="0.2">
      <c r="B331" s="6"/>
      <c r="C331" s="6"/>
    </row>
    <row r="332" spans="2:3" ht="14.25" customHeight="1" x14ac:dyDescent="0.2">
      <c r="B332" s="6"/>
      <c r="C332" s="6"/>
    </row>
    <row r="333" spans="2:3" ht="14.25" customHeight="1" x14ac:dyDescent="0.2">
      <c r="B333" s="6"/>
      <c r="C333" s="6"/>
    </row>
    <row r="334" spans="2:3" ht="14.25" customHeight="1" x14ac:dyDescent="0.2">
      <c r="B334" s="6"/>
      <c r="C334" s="6"/>
    </row>
    <row r="335" spans="2:3" ht="14.25" customHeight="1" x14ac:dyDescent="0.2">
      <c r="B335" s="6"/>
      <c r="C335" s="6"/>
    </row>
    <row r="336" spans="2:3" ht="14.25" customHeight="1" x14ac:dyDescent="0.2">
      <c r="B336" s="6"/>
      <c r="C336" s="6"/>
    </row>
    <row r="337" spans="2:3" ht="14.25" customHeight="1" x14ac:dyDescent="0.2">
      <c r="B337" s="6"/>
      <c r="C337" s="6"/>
    </row>
    <row r="338" spans="2:3" ht="14.25" customHeight="1" x14ac:dyDescent="0.2">
      <c r="B338" s="6"/>
      <c r="C338" s="6"/>
    </row>
    <row r="339" spans="2:3" ht="14.25" customHeight="1" x14ac:dyDescent="0.2">
      <c r="B339" s="6"/>
      <c r="C339" s="6"/>
    </row>
    <row r="340" spans="2:3" ht="14.25" customHeight="1" x14ac:dyDescent="0.2">
      <c r="B340" s="6"/>
      <c r="C340" s="6"/>
    </row>
    <row r="341" spans="2:3" ht="14.25" customHeight="1" x14ac:dyDescent="0.2">
      <c r="B341" s="6"/>
      <c r="C341" s="6"/>
    </row>
    <row r="342" spans="2:3" ht="14.25" customHeight="1" x14ac:dyDescent="0.2">
      <c r="B342" s="6"/>
      <c r="C342" s="6"/>
    </row>
    <row r="343" spans="2:3" ht="14.25" customHeight="1" x14ac:dyDescent="0.2">
      <c r="B343" s="6"/>
      <c r="C343" s="6"/>
    </row>
    <row r="344" spans="2:3" ht="14.25" customHeight="1" x14ac:dyDescent="0.2">
      <c r="B344" s="6"/>
      <c r="C344" s="6"/>
    </row>
    <row r="345" spans="2:3" ht="14.25" customHeight="1" x14ac:dyDescent="0.2">
      <c r="B345" s="6"/>
      <c r="C345" s="6"/>
    </row>
    <row r="346" spans="2:3" ht="14.25" customHeight="1" x14ac:dyDescent="0.2">
      <c r="B346" s="6"/>
      <c r="C346" s="6"/>
    </row>
    <row r="347" spans="2:3" ht="14.25" customHeight="1" x14ac:dyDescent="0.2">
      <c r="B347" s="6"/>
      <c r="C347" s="6"/>
    </row>
    <row r="348" spans="2:3" ht="14.25" customHeight="1" x14ac:dyDescent="0.2">
      <c r="B348" s="6"/>
      <c r="C348" s="6"/>
    </row>
    <row r="349" spans="2:3" ht="14.25" customHeight="1" x14ac:dyDescent="0.2">
      <c r="B349" s="6"/>
      <c r="C349" s="6"/>
    </row>
    <row r="350" spans="2:3" ht="14.25" customHeight="1" x14ac:dyDescent="0.2">
      <c r="B350" s="6"/>
      <c r="C350" s="6"/>
    </row>
    <row r="351" spans="2:3" ht="14.25" customHeight="1" x14ac:dyDescent="0.2">
      <c r="B351" s="6"/>
      <c r="C351" s="6"/>
    </row>
    <row r="352" spans="2:3" ht="14.25" customHeight="1" x14ac:dyDescent="0.2">
      <c r="B352" s="6"/>
      <c r="C352" s="6"/>
    </row>
    <row r="353" spans="2:3" ht="14.25" customHeight="1" x14ac:dyDescent="0.2">
      <c r="B353" s="6"/>
      <c r="C353" s="6"/>
    </row>
    <row r="354" spans="2:3" ht="14.25" customHeight="1" x14ac:dyDescent="0.2">
      <c r="B354" s="6"/>
      <c r="C354" s="6"/>
    </row>
    <row r="355" spans="2:3" ht="14.25" customHeight="1" x14ac:dyDescent="0.2">
      <c r="B355" s="6"/>
      <c r="C355" s="6"/>
    </row>
    <row r="356" spans="2:3" ht="14.25" customHeight="1" x14ac:dyDescent="0.2">
      <c r="B356" s="6"/>
      <c r="C356" s="6"/>
    </row>
    <row r="357" spans="2:3" ht="14.25" customHeight="1" x14ac:dyDescent="0.2">
      <c r="B357" s="6"/>
      <c r="C357" s="6"/>
    </row>
    <row r="358" spans="2:3" ht="14.25" customHeight="1" x14ac:dyDescent="0.2">
      <c r="B358" s="6"/>
      <c r="C358" s="6"/>
    </row>
    <row r="359" spans="2:3" ht="14.25" customHeight="1" x14ac:dyDescent="0.2">
      <c r="B359" s="6"/>
      <c r="C359" s="6"/>
    </row>
    <row r="360" spans="2:3" ht="14.25" customHeight="1" x14ac:dyDescent="0.2">
      <c r="B360" s="6"/>
      <c r="C360" s="6"/>
    </row>
    <row r="361" spans="2:3" ht="14.25" customHeight="1" x14ac:dyDescent="0.2">
      <c r="B361" s="6"/>
      <c r="C361" s="6"/>
    </row>
    <row r="362" spans="2:3" ht="14.25" customHeight="1" x14ac:dyDescent="0.2">
      <c r="B362" s="6"/>
      <c r="C362" s="6"/>
    </row>
    <row r="363" spans="2:3" ht="14.25" customHeight="1" x14ac:dyDescent="0.2">
      <c r="B363" s="6"/>
      <c r="C363" s="6"/>
    </row>
    <row r="364" spans="2:3" ht="14.25" customHeight="1" x14ac:dyDescent="0.2">
      <c r="B364" s="6"/>
      <c r="C364" s="6"/>
    </row>
    <row r="365" spans="2:3" ht="14.25" customHeight="1" x14ac:dyDescent="0.2">
      <c r="B365" s="6"/>
      <c r="C365" s="6"/>
    </row>
    <row r="366" spans="2:3" ht="14.25" customHeight="1" x14ac:dyDescent="0.2">
      <c r="B366" s="6"/>
      <c r="C366" s="6"/>
    </row>
    <row r="367" spans="2:3" ht="14.25" customHeight="1" x14ac:dyDescent="0.2">
      <c r="B367" s="6"/>
      <c r="C367" s="6"/>
    </row>
    <row r="368" spans="2:3" ht="14.25" customHeight="1" x14ac:dyDescent="0.2">
      <c r="B368" s="6"/>
      <c r="C368" s="6"/>
    </row>
    <row r="369" spans="2:3" ht="14.25" customHeight="1" x14ac:dyDescent="0.2">
      <c r="B369" s="6"/>
      <c r="C369" s="6"/>
    </row>
    <row r="370" spans="2:3" ht="14.25" customHeight="1" x14ac:dyDescent="0.2">
      <c r="B370" s="6"/>
      <c r="C370" s="6"/>
    </row>
    <row r="371" spans="2:3" ht="14.25" customHeight="1" x14ac:dyDescent="0.2">
      <c r="B371" s="6"/>
      <c r="C371" s="6"/>
    </row>
    <row r="372" spans="2:3" ht="14.25" customHeight="1" x14ac:dyDescent="0.2">
      <c r="B372" s="6"/>
      <c r="C372" s="6"/>
    </row>
    <row r="373" spans="2:3" ht="14.25" customHeight="1" x14ac:dyDescent="0.2">
      <c r="B373" s="6"/>
      <c r="C373" s="6"/>
    </row>
    <row r="374" spans="2:3" ht="14.25" customHeight="1" x14ac:dyDescent="0.2">
      <c r="B374" s="6"/>
      <c r="C374" s="6"/>
    </row>
    <row r="375" spans="2:3" ht="14.25" customHeight="1" x14ac:dyDescent="0.2">
      <c r="B375" s="6"/>
      <c r="C375" s="6"/>
    </row>
    <row r="376" spans="2:3" ht="14.25" customHeight="1" x14ac:dyDescent="0.2">
      <c r="B376" s="6"/>
      <c r="C376" s="6"/>
    </row>
    <row r="377" spans="2:3" ht="14.25" customHeight="1" x14ac:dyDescent="0.2">
      <c r="B377" s="6"/>
      <c r="C377" s="6"/>
    </row>
    <row r="378" spans="2:3" ht="14.25" customHeight="1" x14ac:dyDescent="0.2">
      <c r="B378" s="6"/>
      <c r="C378" s="6"/>
    </row>
    <row r="379" spans="2:3" ht="14.25" customHeight="1" x14ac:dyDescent="0.2">
      <c r="B379" s="6"/>
      <c r="C379" s="6"/>
    </row>
    <row r="380" spans="2:3" ht="14.25" customHeight="1" x14ac:dyDescent="0.2">
      <c r="B380" s="6"/>
      <c r="C380" s="6"/>
    </row>
    <row r="381" spans="2:3" ht="14.25" customHeight="1" x14ac:dyDescent="0.2">
      <c r="B381" s="6"/>
      <c r="C381" s="6"/>
    </row>
    <row r="382" spans="2:3" ht="14.25" customHeight="1" x14ac:dyDescent="0.2">
      <c r="B382" s="6"/>
      <c r="C382" s="6"/>
    </row>
    <row r="383" spans="2:3" ht="14.25" customHeight="1" x14ac:dyDescent="0.2">
      <c r="B383" s="6"/>
      <c r="C383" s="6"/>
    </row>
    <row r="384" spans="2:3" ht="14.25" customHeight="1" x14ac:dyDescent="0.2">
      <c r="B384" s="6"/>
      <c r="C384" s="6"/>
    </row>
    <row r="385" spans="2:3" ht="14.25" customHeight="1" x14ac:dyDescent="0.2">
      <c r="B385" s="6"/>
      <c r="C385" s="6"/>
    </row>
    <row r="386" spans="2:3" ht="14.25" customHeight="1" x14ac:dyDescent="0.2">
      <c r="B386" s="6"/>
      <c r="C386" s="6"/>
    </row>
    <row r="387" spans="2:3" ht="14.25" customHeight="1" x14ac:dyDescent="0.2">
      <c r="B387" s="6"/>
      <c r="C387" s="6"/>
    </row>
    <row r="388" spans="2:3" ht="14.25" customHeight="1" x14ac:dyDescent="0.2">
      <c r="B388" s="6"/>
      <c r="C388" s="6"/>
    </row>
    <row r="389" spans="2:3" ht="14.25" customHeight="1" x14ac:dyDescent="0.2">
      <c r="B389" s="6"/>
      <c r="C389" s="6"/>
    </row>
    <row r="390" spans="2:3" ht="14.25" customHeight="1" x14ac:dyDescent="0.2">
      <c r="B390" s="6"/>
      <c r="C390" s="6"/>
    </row>
    <row r="391" spans="2:3" ht="14.25" customHeight="1" x14ac:dyDescent="0.2">
      <c r="B391" s="6"/>
      <c r="C391" s="6"/>
    </row>
    <row r="392" spans="2:3" ht="14.25" customHeight="1" x14ac:dyDescent="0.2">
      <c r="B392" s="6"/>
      <c r="C392" s="6"/>
    </row>
    <row r="393" spans="2:3" ht="14.25" customHeight="1" x14ac:dyDescent="0.2">
      <c r="B393" s="6"/>
      <c r="C393" s="6"/>
    </row>
    <row r="394" spans="2:3" ht="14.25" customHeight="1" x14ac:dyDescent="0.2">
      <c r="B394" s="6"/>
      <c r="C394" s="6"/>
    </row>
    <row r="395" spans="2:3" ht="14.25" customHeight="1" x14ac:dyDescent="0.2">
      <c r="B395" s="6"/>
      <c r="C395" s="6"/>
    </row>
    <row r="396" spans="2:3" ht="14.25" customHeight="1" x14ac:dyDescent="0.2">
      <c r="B396" s="6"/>
      <c r="C396" s="6"/>
    </row>
    <row r="397" spans="2:3" ht="14.25" customHeight="1" x14ac:dyDescent="0.2">
      <c r="B397" s="6"/>
      <c r="C397" s="6"/>
    </row>
    <row r="398" spans="2:3" ht="14.25" customHeight="1" x14ac:dyDescent="0.2">
      <c r="B398" s="6"/>
      <c r="C398" s="6"/>
    </row>
    <row r="399" spans="2:3" ht="14.25" customHeight="1" x14ac:dyDescent="0.2">
      <c r="B399" s="6"/>
      <c r="C399" s="6"/>
    </row>
    <row r="400" spans="2:3" ht="14.25" customHeight="1" x14ac:dyDescent="0.2">
      <c r="B400" s="6"/>
      <c r="C400" s="6"/>
    </row>
    <row r="401" spans="2:3" ht="14.25" customHeight="1" x14ac:dyDescent="0.2">
      <c r="B401" s="6"/>
      <c r="C401" s="6"/>
    </row>
    <row r="402" spans="2:3" ht="14.25" customHeight="1" x14ac:dyDescent="0.2">
      <c r="B402" s="6"/>
      <c r="C402" s="6"/>
    </row>
    <row r="403" spans="2:3" ht="14.25" customHeight="1" x14ac:dyDescent="0.2">
      <c r="B403" s="6"/>
      <c r="C403" s="6"/>
    </row>
    <row r="404" spans="2:3" ht="14.25" customHeight="1" x14ac:dyDescent="0.2">
      <c r="B404" s="6"/>
      <c r="C404" s="6"/>
    </row>
    <row r="405" spans="2:3" ht="14.25" customHeight="1" x14ac:dyDescent="0.2">
      <c r="B405" s="6"/>
      <c r="C405" s="6"/>
    </row>
    <row r="406" spans="2:3" ht="14.25" customHeight="1" x14ac:dyDescent="0.2">
      <c r="B406" s="6"/>
      <c r="C406" s="6"/>
    </row>
    <row r="407" spans="2:3" ht="14.25" customHeight="1" x14ac:dyDescent="0.2">
      <c r="B407" s="6"/>
      <c r="C407" s="6"/>
    </row>
    <row r="408" spans="2:3" ht="14.25" customHeight="1" x14ac:dyDescent="0.2">
      <c r="B408" s="6"/>
      <c r="C408" s="6"/>
    </row>
    <row r="409" spans="2:3" ht="14.25" customHeight="1" x14ac:dyDescent="0.2">
      <c r="B409" s="6"/>
      <c r="C409" s="6"/>
    </row>
    <row r="410" spans="2:3" ht="14.25" customHeight="1" x14ac:dyDescent="0.2">
      <c r="B410" s="6"/>
      <c r="C410" s="6"/>
    </row>
    <row r="411" spans="2:3" ht="14.25" customHeight="1" x14ac:dyDescent="0.2">
      <c r="B411" s="6"/>
      <c r="C411" s="6"/>
    </row>
    <row r="412" spans="2:3" ht="14.25" customHeight="1" x14ac:dyDescent="0.2">
      <c r="B412" s="6"/>
      <c r="C412" s="6"/>
    </row>
    <row r="413" spans="2:3" ht="14.25" customHeight="1" x14ac:dyDescent="0.2">
      <c r="B413" s="6"/>
      <c r="C413" s="6"/>
    </row>
    <row r="414" spans="2:3" ht="14.25" customHeight="1" x14ac:dyDescent="0.2">
      <c r="B414" s="6"/>
      <c r="C414" s="6"/>
    </row>
    <row r="415" spans="2:3" ht="14.25" customHeight="1" x14ac:dyDescent="0.2">
      <c r="B415" s="6"/>
      <c r="C415" s="6"/>
    </row>
    <row r="416" spans="2:3" ht="14.25" customHeight="1" x14ac:dyDescent="0.2">
      <c r="B416" s="6"/>
      <c r="C416" s="6"/>
    </row>
    <row r="417" spans="2:3" ht="14.25" customHeight="1" x14ac:dyDescent="0.2">
      <c r="B417" s="6"/>
      <c r="C417" s="6"/>
    </row>
    <row r="418" spans="2:3" ht="14.25" customHeight="1" x14ac:dyDescent="0.2">
      <c r="B418" s="6"/>
      <c r="C418" s="6"/>
    </row>
    <row r="419" spans="2:3" ht="14.25" customHeight="1" x14ac:dyDescent="0.2">
      <c r="B419" s="6"/>
      <c r="C419" s="6"/>
    </row>
    <row r="420" spans="2:3" ht="14.25" customHeight="1" x14ac:dyDescent="0.2">
      <c r="B420" s="6"/>
      <c r="C420" s="6"/>
    </row>
    <row r="421" spans="2:3" ht="14.25" customHeight="1" x14ac:dyDescent="0.2">
      <c r="B421" s="6"/>
      <c r="C421" s="6"/>
    </row>
    <row r="422" spans="2:3" ht="14.25" customHeight="1" x14ac:dyDescent="0.2">
      <c r="B422" s="6"/>
      <c r="C422" s="6"/>
    </row>
    <row r="423" spans="2:3" ht="14.25" customHeight="1" x14ac:dyDescent="0.2">
      <c r="B423" s="6"/>
      <c r="C423" s="6"/>
    </row>
    <row r="424" spans="2:3" ht="14.25" customHeight="1" x14ac:dyDescent="0.2">
      <c r="B424" s="6"/>
      <c r="C424" s="6"/>
    </row>
    <row r="425" spans="2:3" ht="14.25" customHeight="1" x14ac:dyDescent="0.2">
      <c r="B425" s="6"/>
      <c r="C425" s="6"/>
    </row>
    <row r="426" spans="2:3" ht="14.25" customHeight="1" x14ac:dyDescent="0.2">
      <c r="B426" s="6"/>
      <c r="C426" s="6"/>
    </row>
    <row r="427" spans="2:3" ht="14.25" customHeight="1" x14ac:dyDescent="0.2">
      <c r="B427" s="6"/>
      <c r="C427" s="6"/>
    </row>
    <row r="428" spans="2:3" ht="14.25" customHeight="1" x14ac:dyDescent="0.2">
      <c r="B428" s="6"/>
      <c r="C428" s="6"/>
    </row>
    <row r="429" spans="2:3" ht="14.25" customHeight="1" x14ac:dyDescent="0.2">
      <c r="B429" s="6"/>
      <c r="C429" s="6"/>
    </row>
    <row r="430" spans="2:3" ht="14.25" customHeight="1" x14ac:dyDescent="0.2">
      <c r="B430" s="6"/>
      <c r="C430" s="6"/>
    </row>
    <row r="431" spans="2:3" ht="14.25" customHeight="1" x14ac:dyDescent="0.2">
      <c r="B431" s="6"/>
      <c r="C431" s="6"/>
    </row>
    <row r="432" spans="2:3" ht="14.25" customHeight="1" x14ac:dyDescent="0.2">
      <c r="B432" s="6"/>
      <c r="C432" s="6"/>
    </row>
    <row r="433" spans="2:3" ht="14.25" customHeight="1" x14ac:dyDescent="0.2">
      <c r="B433" s="6"/>
      <c r="C433" s="6"/>
    </row>
    <row r="434" spans="2:3" ht="14.25" customHeight="1" x14ac:dyDescent="0.2">
      <c r="B434" s="6"/>
      <c r="C434" s="6"/>
    </row>
    <row r="435" spans="2:3" ht="14.25" customHeight="1" x14ac:dyDescent="0.2">
      <c r="B435" s="6"/>
      <c r="C435" s="6"/>
    </row>
    <row r="436" spans="2:3" ht="14.25" customHeight="1" x14ac:dyDescent="0.2">
      <c r="B436" s="6"/>
      <c r="C436" s="6"/>
    </row>
    <row r="437" spans="2:3" ht="14.25" customHeight="1" x14ac:dyDescent="0.2">
      <c r="B437" s="6"/>
      <c r="C437" s="6"/>
    </row>
    <row r="438" spans="2:3" ht="14.25" customHeight="1" x14ac:dyDescent="0.2">
      <c r="B438" s="6"/>
      <c r="C438" s="6"/>
    </row>
    <row r="439" spans="2:3" ht="14.25" customHeight="1" x14ac:dyDescent="0.2">
      <c r="B439" s="6"/>
      <c r="C439" s="6"/>
    </row>
    <row r="440" spans="2:3" ht="14.25" customHeight="1" x14ac:dyDescent="0.2">
      <c r="B440" s="6"/>
      <c r="C440" s="6"/>
    </row>
    <row r="441" spans="2:3" ht="14.25" customHeight="1" x14ac:dyDescent="0.2">
      <c r="B441" s="6"/>
      <c r="C441" s="6"/>
    </row>
    <row r="442" spans="2:3" ht="14.25" customHeight="1" x14ac:dyDescent="0.2">
      <c r="B442" s="6"/>
      <c r="C442" s="6"/>
    </row>
    <row r="443" spans="2:3" ht="14.25" customHeight="1" x14ac:dyDescent="0.2">
      <c r="B443" s="6"/>
      <c r="C443" s="6"/>
    </row>
    <row r="444" spans="2:3" ht="14.25" customHeight="1" x14ac:dyDescent="0.2">
      <c r="B444" s="6"/>
      <c r="C444" s="6"/>
    </row>
    <row r="445" spans="2:3" ht="14.25" customHeight="1" x14ac:dyDescent="0.2">
      <c r="B445" s="6"/>
      <c r="C445" s="6"/>
    </row>
    <row r="446" spans="2:3" ht="14.25" customHeight="1" x14ac:dyDescent="0.2">
      <c r="B446" s="6"/>
      <c r="C446" s="6"/>
    </row>
    <row r="447" spans="2:3" ht="14.25" customHeight="1" x14ac:dyDescent="0.2">
      <c r="B447" s="6"/>
      <c r="C447" s="6"/>
    </row>
    <row r="448" spans="2:3" ht="14.25" customHeight="1" x14ac:dyDescent="0.2">
      <c r="B448" s="6"/>
      <c r="C448" s="6"/>
    </row>
    <row r="449" spans="2:3" ht="14.25" customHeight="1" x14ac:dyDescent="0.2">
      <c r="B449" s="6"/>
      <c r="C449" s="6"/>
    </row>
    <row r="450" spans="2:3" ht="14.25" customHeight="1" x14ac:dyDescent="0.2">
      <c r="B450" s="6"/>
      <c r="C450" s="6"/>
    </row>
    <row r="451" spans="2:3" ht="14.25" customHeight="1" x14ac:dyDescent="0.2">
      <c r="B451" s="6"/>
      <c r="C451" s="6"/>
    </row>
    <row r="452" spans="2:3" ht="14.25" customHeight="1" x14ac:dyDescent="0.2">
      <c r="B452" s="6"/>
      <c r="C452" s="6"/>
    </row>
    <row r="453" spans="2:3" ht="14.25" customHeight="1" x14ac:dyDescent="0.2">
      <c r="B453" s="6"/>
      <c r="C453" s="6"/>
    </row>
    <row r="454" spans="2:3" ht="14.25" customHeight="1" x14ac:dyDescent="0.2">
      <c r="B454" s="6"/>
      <c r="C454" s="6"/>
    </row>
    <row r="455" spans="2:3" ht="14.25" customHeight="1" x14ac:dyDescent="0.2">
      <c r="B455" s="6"/>
      <c r="C455" s="6"/>
    </row>
    <row r="456" spans="2:3" ht="14.25" customHeight="1" x14ac:dyDescent="0.2">
      <c r="B456" s="6"/>
      <c r="C456" s="6"/>
    </row>
    <row r="457" spans="2:3" ht="14.25" customHeight="1" x14ac:dyDescent="0.2">
      <c r="B457" s="6"/>
      <c r="C457" s="6"/>
    </row>
    <row r="458" spans="2:3" ht="14.25" customHeight="1" x14ac:dyDescent="0.2">
      <c r="B458" s="6"/>
      <c r="C458" s="6"/>
    </row>
    <row r="459" spans="2:3" ht="14.25" customHeight="1" x14ac:dyDescent="0.2">
      <c r="B459" s="6"/>
      <c r="C459" s="6"/>
    </row>
    <row r="460" spans="2:3" ht="14.25" customHeight="1" x14ac:dyDescent="0.2">
      <c r="B460" s="6"/>
      <c r="C460" s="6"/>
    </row>
    <row r="461" spans="2:3" ht="14.25" customHeight="1" x14ac:dyDescent="0.2">
      <c r="B461" s="6"/>
      <c r="C461" s="6"/>
    </row>
    <row r="462" spans="2:3" ht="14.25" customHeight="1" x14ac:dyDescent="0.2">
      <c r="B462" s="6"/>
      <c r="C462" s="6"/>
    </row>
    <row r="463" spans="2:3" ht="14.25" customHeight="1" x14ac:dyDescent="0.2">
      <c r="B463" s="6"/>
      <c r="C463" s="6"/>
    </row>
    <row r="464" spans="2:3" ht="14.25" customHeight="1" x14ac:dyDescent="0.2">
      <c r="B464" s="6"/>
      <c r="C464" s="6"/>
    </row>
    <row r="465" spans="2:3" ht="14.25" customHeight="1" x14ac:dyDescent="0.2">
      <c r="B465" s="6"/>
      <c r="C465" s="6"/>
    </row>
    <row r="466" spans="2:3" ht="14.25" customHeight="1" x14ac:dyDescent="0.2">
      <c r="B466" s="6"/>
      <c r="C466" s="6"/>
    </row>
    <row r="467" spans="2:3" ht="14.25" customHeight="1" x14ac:dyDescent="0.2">
      <c r="B467" s="6"/>
      <c r="C467" s="6"/>
    </row>
    <row r="468" spans="2:3" ht="14.25" customHeight="1" x14ac:dyDescent="0.2">
      <c r="B468" s="6"/>
      <c r="C468" s="6"/>
    </row>
    <row r="469" spans="2:3" ht="14.25" customHeight="1" x14ac:dyDescent="0.2">
      <c r="B469" s="6"/>
      <c r="C469" s="6"/>
    </row>
    <row r="470" spans="2:3" ht="14.25" customHeight="1" x14ac:dyDescent="0.2">
      <c r="B470" s="6"/>
      <c r="C470" s="6"/>
    </row>
    <row r="471" spans="2:3" ht="14.25" customHeight="1" x14ac:dyDescent="0.2">
      <c r="B471" s="6"/>
      <c r="C471" s="6"/>
    </row>
    <row r="472" spans="2:3" ht="14.25" customHeight="1" x14ac:dyDescent="0.2">
      <c r="B472" s="6"/>
      <c r="C472" s="6"/>
    </row>
    <row r="473" spans="2:3" ht="14.25" customHeight="1" x14ac:dyDescent="0.2">
      <c r="B473" s="6"/>
      <c r="C473" s="6"/>
    </row>
    <row r="474" spans="2:3" ht="14.25" customHeight="1" x14ac:dyDescent="0.2">
      <c r="B474" s="6"/>
      <c r="C474" s="6"/>
    </row>
    <row r="475" spans="2:3" ht="14.25" customHeight="1" x14ac:dyDescent="0.2">
      <c r="B475" s="6"/>
      <c r="C475" s="6"/>
    </row>
    <row r="476" spans="2:3" ht="14.25" customHeight="1" x14ac:dyDescent="0.2">
      <c r="B476" s="6"/>
      <c r="C476" s="6"/>
    </row>
    <row r="477" spans="2:3" ht="14.25" customHeight="1" x14ac:dyDescent="0.2">
      <c r="B477" s="6"/>
      <c r="C477" s="6"/>
    </row>
    <row r="478" spans="2:3" ht="14.25" customHeight="1" x14ac:dyDescent="0.2">
      <c r="B478" s="6"/>
      <c r="C478" s="6"/>
    </row>
    <row r="479" spans="2:3" ht="14.25" customHeight="1" x14ac:dyDescent="0.2">
      <c r="B479" s="6"/>
      <c r="C479" s="6"/>
    </row>
    <row r="480" spans="2:3" ht="14.25" customHeight="1" x14ac:dyDescent="0.2">
      <c r="B480" s="6"/>
      <c r="C480" s="6"/>
    </row>
    <row r="481" spans="2:3" ht="14.25" customHeight="1" x14ac:dyDescent="0.2">
      <c r="B481" s="6"/>
      <c r="C481" s="6"/>
    </row>
    <row r="482" spans="2:3" ht="14.25" customHeight="1" x14ac:dyDescent="0.2">
      <c r="B482" s="6"/>
      <c r="C482" s="6"/>
    </row>
    <row r="483" spans="2:3" ht="14.25" customHeight="1" x14ac:dyDescent="0.2">
      <c r="B483" s="6"/>
      <c r="C483" s="6"/>
    </row>
    <row r="484" spans="2:3" ht="14.25" customHeight="1" x14ac:dyDescent="0.2">
      <c r="B484" s="6"/>
      <c r="C484" s="6"/>
    </row>
    <row r="485" spans="2:3" ht="14.25" customHeight="1" x14ac:dyDescent="0.2">
      <c r="B485" s="6"/>
      <c r="C485" s="6"/>
    </row>
    <row r="486" spans="2:3" ht="14.25" customHeight="1" x14ac:dyDescent="0.2">
      <c r="B486" s="6"/>
      <c r="C486" s="6"/>
    </row>
    <row r="487" spans="2:3" ht="14.25" customHeight="1" x14ac:dyDescent="0.2">
      <c r="B487" s="6"/>
      <c r="C487" s="6"/>
    </row>
    <row r="488" spans="2:3" ht="14.25" customHeight="1" x14ac:dyDescent="0.2">
      <c r="B488" s="6"/>
      <c r="C488" s="6"/>
    </row>
    <row r="489" spans="2:3" ht="14.25" customHeight="1" x14ac:dyDescent="0.2">
      <c r="B489" s="6"/>
      <c r="C489" s="6"/>
    </row>
    <row r="490" spans="2:3" ht="14.25" customHeight="1" x14ac:dyDescent="0.2">
      <c r="B490" s="6"/>
      <c r="C490" s="6"/>
    </row>
    <row r="491" spans="2:3" ht="14.25" customHeight="1" x14ac:dyDescent="0.2">
      <c r="B491" s="6"/>
      <c r="C491" s="6"/>
    </row>
    <row r="492" spans="2:3" ht="14.25" customHeight="1" x14ac:dyDescent="0.2">
      <c r="B492" s="6"/>
      <c r="C492" s="6"/>
    </row>
    <row r="493" spans="2:3" ht="14.25" customHeight="1" x14ac:dyDescent="0.2">
      <c r="B493" s="6"/>
      <c r="C493" s="6"/>
    </row>
    <row r="494" spans="2:3" ht="14.25" customHeight="1" x14ac:dyDescent="0.2">
      <c r="B494" s="6"/>
      <c r="C494" s="6"/>
    </row>
    <row r="495" spans="2:3" ht="14.25" customHeight="1" x14ac:dyDescent="0.2">
      <c r="B495" s="6"/>
      <c r="C495" s="6"/>
    </row>
    <row r="496" spans="2:3" ht="14.25" customHeight="1" x14ac:dyDescent="0.2">
      <c r="B496" s="6"/>
      <c r="C496" s="6"/>
    </row>
    <row r="497" spans="2:3" ht="14.25" customHeight="1" x14ac:dyDescent="0.2">
      <c r="B497" s="6"/>
      <c r="C497" s="6"/>
    </row>
    <row r="498" spans="2:3" ht="14.25" customHeight="1" x14ac:dyDescent="0.2">
      <c r="B498" s="6"/>
      <c r="C498" s="6"/>
    </row>
    <row r="499" spans="2:3" ht="14.25" customHeight="1" x14ac:dyDescent="0.2">
      <c r="B499" s="6"/>
      <c r="C499" s="6"/>
    </row>
    <row r="500" spans="2:3" ht="14.25" customHeight="1" x14ac:dyDescent="0.2">
      <c r="B500" s="6"/>
      <c r="C500" s="6"/>
    </row>
    <row r="501" spans="2:3" ht="14.25" customHeight="1" x14ac:dyDescent="0.2">
      <c r="B501" s="6"/>
      <c r="C501" s="6"/>
    </row>
    <row r="502" spans="2:3" ht="14.25" customHeight="1" x14ac:dyDescent="0.2">
      <c r="B502" s="6"/>
      <c r="C502" s="6"/>
    </row>
    <row r="503" spans="2:3" ht="14.25" customHeight="1" x14ac:dyDescent="0.2">
      <c r="B503" s="6"/>
      <c r="C503" s="6"/>
    </row>
    <row r="504" spans="2:3" ht="14.25" customHeight="1" x14ac:dyDescent="0.2">
      <c r="B504" s="6"/>
      <c r="C504" s="6"/>
    </row>
    <row r="505" spans="2:3" ht="14.25" customHeight="1" x14ac:dyDescent="0.2">
      <c r="B505" s="6"/>
      <c r="C505" s="6"/>
    </row>
    <row r="506" spans="2:3" ht="14.25" customHeight="1" x14ac:dyDescent="0.2">
      <c r="B506" s="6"/>
      <c r="C506" s="6"/>
    </row>
    <row r="507" spans="2:3" ht="14.25" customHeight="1" x14ac:dyDescent="0.2">
      <c r="B507" s="6"/>
      <c r="C507" s="6"/>
    </row>
    <row r="508" spans="2:3" ht="14.25" customHeight="1" x14ac:dyDescent="0.2">
      <c r="B508" s="6"/>
      <c r="C508" s="6"/>
    </row>
    <row r="509" spans="2:3" ht="14.25" customHeight="1" x14ac:dyDescent="0.2">
      <c r="B509" s="6"/>
      <c r="C509" s="6"/>
    </row>
    <row r="510" spans="2:3" ht="14.25" customHeight="1" x14ac:dyDescent="0.2">
      <c r="B510" s="6"/>
      <c r="C510" s="6"/>
    </row>
    <row r="511" spans="2:3" ht="14.25" customHeight="1" x14ac:dyDescent="0.2">
      <c r="B511" s="6"/>
      <c r="C511" s="6"/>
    </row>
    <row r="512" spans="2:3" ht="14.25" customHeight="1" x14ac:dyDescent="0.2">
      <c r="B512" s="6"/>
      <c r="C512" s="6"/>
    </row>
    <row r="513" spans="2:3" ht="14.25" customHeight="1" x14ac:dyDescent="0.2">
      <c r="B513" s="6"/>
      <c r="C513" s="6"/>
    </row>
    <row r="514" spans="2:3" ht="14.25" customHeight="1" x14ac:dyDescent="0.2">
      <c r="B514" s="6"/>
      <c r="C514" s="6"/>
    </row>
    <row r="515" spans="2:3" ht="14.25" customHeight="1" x14ac:dyDescent="0.2">
      <c r="B515" s="6"/>
      <c r="C515" s="6"/>
    </row>
    <row r="516" spans="2:3" ht="14.25" customHeight="1" x14ac:dyDescent="0.2">
      <c r="B516" s="6"/>
      <c r="C516" s="6"/>
    </row>
    <row r="517" spans="2:3" ht="14.25" customHeight="1" x14ac:dyDescent="0.2">
      <c r="B517" s="6"/>
      <c r="C517" s="6"/>
    </row>
    <row r="518" spans="2:3" ht="14.25" customHeight="1" x14ac:dyDescent="0.2">
      <c r="B518" s="6"/>
      <c r="C518" s="6"/>
    </row>
    <row r="519" spans="2:3" ht="14.25" customHeight="1" x14ac:dyDescent="0.2">
      <c r="B519" s="6"/>
      <c r="C519" s="6"/>
    </row>
    <row r="520" spans="2:3" ht="14.25" customHeight="1" x14ac:dyDescent="0.2">
      <c r="B520" s="6"/>
      <c r="C520" s="6"/>
    </row>
    <row r="521" spans="2:3" ht="14.25" customHeight="1" x14ac:dyDescent="0.2">
      <c r="B521" s="6"/>
      <c r="C521" s="6"/>
    </row>
    <row r="522" spans="2:3" ht="14.25" customHeight="1" x14ac:dyDescent="0.2">
      <c r="B522" s="6"/>
      <c r="C522" s="6"/>
    </row>
    <row r="523" spans="2:3" ht="14.25" customHeight="1" x14ac:dyDescent="0.2">
      <c r="B523" s="6"/>
      <c r="C523" s="6"/>
    </row>
    <row r="524" spans="2:3" ht="14.25" customHeight="1" x14ac:dyDescent="0.2">
      <c r="B524" s="6"/>
      <c r="C524" s="6"/>
    </row>
    <row r="525" spans="2:3" ht="14.25" customHeight="1" x14ac:dyDescent="0.2">
      <c r="B525" s="6"/>
      <c r="C525" s="6"/>
    </row>
    <row r="526" spans="2:3" ht="14.25" customHeight="1" x14ac:dyDescent="0.2">
      <c r="B526" s="6"/>
      <c r="C526" s="6"/>
    </row>
    <row r="527" spans="2:3" ht="14.25" customHeight="1" x14ac:dyDescent="0.2">
      <c r="B527" s="6"/>
      <c r="C527" s="6"/>
    </row>
    <row r="528" spans="2:3" ht="14.25" customHeight="1" x14ac:dyDescent="0.2">
      <c r="B528" s="6"/>
      <c r="C528" s="6"/>
    </row>
    <row r="529" spans="2:3" ht="14.25" customHeight="1" x14ac:dyDescent="0.2">
      <c r="B529" s="6"/>
      <c r="C529" s="6"/>
    </row>
    <row r="530" spans="2:3" ht="14.25" customHeight="1" x14ac:dyDescent="0.2">
      <c r="B530" s="6"/>
      <c r="C530" s="6"/>
    </row>
    <row r="531" spans="2:3" ht="14.25" customHeight="1" x14ac:dyDescent="0.2">
      <c r="B531" s="6"/>
      <c r="C531" s="6"/>
    </row>
    <row r="532" spans="2:3" ht="14.25" customHeight="1" x14ac:dyDescent="0.2">
      <c r="B532" s="6"/>
      <c r="C532" s="6"/>
    </row>
    <row r="533" spans="2:3" ht="14.25" customHeight="1" x14ac:dyDescent="0.2">
      <c r="B533" s="6"/>
      <c r="C533" s="6"/>
    </row>
    <row r="534" spans="2:3" ht="14.25" customHeight="1" x14ac:dyDescent="0.2">
      <c r="B534" s="6"/>
      <c r="C534" s="6"/>
    </row>
    <row r="535" spans="2:3" ht="14.25" customHeight="1" x14ac:dyDescent="0.2">
      <c r="B535" s="6"/>
      <c r="C535" s="6"/>
    </row>
    <row r="536" spans="2:3" ht="14.25" customHeight="1" x14ac:dyDescent="0.2">
      <c r="B536" s="6"/>
      <c r="C536" s="6"/>
    </row>
    <row r="537" spans="2:3" ht="14.25" customHeight="1" x14ac:dyDescent="0.2">
      <c r="B537" s="6"/>
      <c r="C537" s="6"/>
    </row>
    <row r="538" spans="2:3" ht="14.25" customHeight="1" x14ac:dyDescent="0.2">
      <c r="B538" s="6"/>
      <c r="C538" s="6"/>
    </row>
    <row r="539" spans="2:3" ht="14.25" customHeight="1" x14ac:dyDescent="0.2">
      <c r="B539" s="6"/>
      <c r="C539" s="6"/>
    </row>
    <row r="540" spans="2:3" ht="14.25" customHeight="1" x14ac:dyDescent="0.2">
      <c r="B540" s="6"/>
      <c r="C540" s="6"/>
    </row>
    <row r="541" spans="2:3" ht="14.25" customHeight="1" x14ac:dyDescent="0.2">
      <c r="B541" s="6"/>
      <c r="C541" s="6"/>
    </row>
    <row r="542" spans="2:3" ht="14.25" customHeight="1" x14ac:dyDescent="0.2">
      <c r="B542" s="6"/>
      <c r="C542" s="6"/>
    </row>
    <row r="543" spans="2:3" ht="14.25" customHeight="1" x14ac:dyDescent="0.2">
      <c r="B543" s="6"/>
      <c r="C543" s="6"/>
    </row>
    <row r="544" spans="2:3" ht="14.25" customHeight="1" x14ac:dyDescent="0.2">
      <c r="B544" s="6"/>
      <c r="C544" s="6"/>
    </row>
    <row r="545" spans="2:3" ht="14.25" customHeight="1" x14ac:dyDescent="0.2">
      <c r="B545" s="6"/>
      <c r="C545" s="6"/>
    </row>
    <row r="546" spans="2:3" ht="14.25" customHeight="1" x14ac:dyDescent="0.2">
      <c r="B546" s="6"/>
      <c r="C546" s="6"/>
    </row>
    <row r="547" spans="2:3" ht="14.25" customHeight="1" x14ac:dyDescent="0.2">
      <c r="B547" s="6"/>
      <c r="C547" s="6"/>
    </row>
    <row r="548" spans="2:3" ht="14.25" customHeight="1" x14ac:dyDescent="0.2">
      <c r="B548" s="6"/>
      <c r="C548" s="6"/>
    </row>
    <row r="549" spans="2:3" ht="14.25" customHeight="1" x14ac:dyDescent="0.2">
      <c r="B549" s="6"/>
      <c r="C549" s="6"/>
    </row>
    <row r="550" spans="2:3" ht="14.25" customHeight="1" x14ac:dyDescent="0.2">
      <c r="B550" s="6"/>
      <c r="C550" s="6"/>
    </row>
    <row r="551" spans="2:3" ht="14.25" customHeight="1" x14ac:dyDescent="0.2">
      <c r="B551" s="6"/>
      <c r="C551" s="6"/>
    </row>
    <row r="552" spans="2:3" ht="14.25" customHeight="1" x14ac:dyDescent="0.2">
      <c r="B552" s="6"/>
      <c r="C552" s="6"/>
    </row>
    <row r="553" spans="2:3" ht="14.25" customHeight="1" x14ac:dyDescent="0.2">
      <c r="B553" s="6"/>
      <c r="C553" s="6"/>
    </row>
    <row r="554" spans="2:3" ht="14.25" customHeight="1" x14ac:dyDescent="0.2">
      <c r="B554" s="6"/>
      <c r="C554" s="6"/>
    </row>
    <row r="555" spans="2:3" ht="14.25" customHeight="1" x14ac:dyDescent="0.2">
      <c r="B555" s="6"/>
      <c r="C555" s="6"/>
    </row>
    <row r="556" spans="2:3" ht="14.25" customHeight="1" x14ac:dyDescent="0.2">
      <c r="B556" s="6"/>
      <c r="C556" s="6"/>
    </row>
    <row r="557" spans="2:3" ht="14.25" customHeight="1" x14ac:dyDescent="0.2">
      <c r="B557" s="6"/>
      <c r="C557" s="6"/>
    </row>
    <row r="558" spans="2:3" ht="14.25" customHeight="1" x14ac:dyDescent="0.2">
      <c r="B558" s="6"/>
      <c r="C558" s="6"/>
    </row>
    <row r="559" spans="2:3" ht="14.25" customHeight="1" x14ac:dyDescent="0.2">
      <c r="B559" s="6"/>
      <c r="C559" s="6"/>
    </row>
    <row r="560" spans="2:3" ht="14.25" customHeight="1" x14ac:dyDescent="0.2">
      <c r="B560" s="6"/>
      <c r="C560" s="6"/>
    </row>
    <row r="561" spans="2:3" ht="14.25" customHeight="1" x14ac:dyDescent="0.2">
      <c r="B561" s="6"/>
      <c r="C561" s="6"/>
    </row>
    <row r="562" spans="2:3" ht="14.25" customHeight="1" x14ac:dyDescent="0.2">
      <c r="B562" s="6"/>
      <c r="C562" s="6"/>
    </row>
    <row r="563" spans="2:3" ht="14.25" customHeight="1" x14ac:dyDescent="0.2">
      <c r="B563" s="6"/>
      <c r="C563" s="6"/>
    </row>
    <row r="564" spans="2:3" ht="14.25" customHeight="1" x14ac:dyDescent="0.2">
      <c r="B564" s="6"/>
      <c r="C564" s="6"/>
    </row>
    <row r="565" spans="2:3" ht="14.25" customHeight="1" x14ac:dyDescent="0.2">
      <c r="B565" s="6"/>
      <c r="C565" s="6"/>
    </row>
    <row r="566" spans="2:3" ht="14.25" customHeight="1" x14ac:dyDescent="0.2">
      <c r="B566" s="6"/>
      <c r="C566" s="6"/>
    </row>
    <row r="567" spans="2:3" ht="14.25" customHeight="1" x14ac:dyDescent="0.2">
      <c r="B567" s="6"/>
      <c r="C567" s="6"/>
    </row>
    <row r="568" spans="2:3" ht="14.25" customHeight="1" x14ac:dyDescent="0.2">
      <c r="B568" s="6"/>
      <c r="C568" s="6"/>
    </row>
    <row r="569" spans="2:3" ht="14.25" customHeight="1" x14ac:dyDescent="0.2">
      <c r="B569" s="6"/>
      <c r="C569" s="6"/>
    </row>
    <row r="570" spans="2:3" ht="14.25" customHeight="1" x14ac:dyDescent="0.2">
      <c r="B570" s="6"/>
      <c r="C570" s="6"/>
    </row>
    <row r="571" spans="2:3" ht="14.25" customHeight="1" x14ac:dyDescent="0.2">
      <c r="B571" s="6"/>
      <c r="C571" s="6"/>
    </row>
    <row r="572" spans="2:3" ht="14.25" customHeight="1" x14ac:dyDescent="0.2">
      <c r="B572" s="6"/>
      <c r="C572" s="6"/>
    </row>
    <row r="573" spans="2:3" ht="14.25" customHeight="1" x14ac:dyDescent="0.2">
      <c r="B573" s="6"/>
      <c r="C573" s="6"/>
    </row>
    <row r="574" spans="2:3" ht="14.25" customHeight="1" x14ac:dyDescent="0.2">
      <c r="B574" s="6"/>
      <c r="C574" s="6"/>
    </row>
    <row r="575" spans="2:3" ht="14.25" customHeight="1" x14ac:dyDescent="0.2">
      <c r="B575" s="6"/>
      <c r="C575" s="6"/>
    </row>
    <row r="576" spans="2:3" ht="14.25" customHeight="1" x14ac:dyDescent="0.2">
      <c r="B576" s="6"/>
      <c r="C576" s="6"/>
    </row>
    <row r="577" spans="2:3" ht="14.25" customHeight="1" x14ac:dyDescent="0.2">
      <c r="B577" s="6"/>
      <c r="C577" s="6"/>
    </row>
    <row r="578" spans="2:3" ht="14.25" customHeight="1" x14ac:dyDescent="0.2">
      <c r="B578" s="6"/>
      <c r="C578" s="6"/>
    </row>
    <row r="579" spans="2:3" ht="14.25" customHeight="1" x14ac:dyDescent="0.2">
      <c r="B579" s="6"/>
      <c r="C579" s="6"/>
    </row>
    <row r="580" spans="2:3" ht="14.25" customHeight="1" x14ac:dyDescent="0.2">
      <c r="B580" s="6"/>
      <c r="C580" s="6"/>
    </row>
    <row r="581" spans="2:3" ht="14.25" customHeight="1" x14ac:dyDescent="0.2">
      <c r="B581" s="6"/>
      <c r="C581" s="6"/>
    </row>
    <row r="582" spans="2:3" ht="14.25" customHeight="1" x14ac:dyDescent="0.2">
      <c r="B582" s="6"/>
      <c r="C582" s="6"/>
    </row>
    <row r="583" spans="2:3" ht="14.25" customHeight="1" x14ac:dyDescent="0.2">
      <c r="B583" s="6"/>
      <c r="C583" s="6"/>
    </row>
    <row r="584" spans="2:3" ht="14.25" customHeight="1" x14ac:dyDescent="0.2">
      <c r="B584" s="6"/>
      <c r="C584" s="6"/>
    </row>
    <row r="585" spans="2:3" ht="14.25" customHeight="1" x14ac:dyDescent="0.2">
      <c r="B585" s="6"/>
      <c r="C585" s="6"/>
    </row>
    <row r="586" spans="2:3" ht="14.25" customHeight="1" x14ac:dyDescent="0.2">
      <c r="B586" s="6"/>
      <c r="C586" s="6"/>
    </row>
    <row r="587" spans="2:3" ht="14.25" customHeight="1" x14ac:dyDescent="0.2">
      <c r="B587" s="6"/>
      <c r="C587" s="6"/>
    </row>
    <row r="588" spans="2:3" ht="14.25" customHeight="1" x14ac:dyDescent="0.2">
      <c r="B588" s="6"/>
      <c r="C588" s="6"/>
    </row>
    <row r="589" spans="2:3" ht="14.25" customHeight="1" x14ac:dyDescent="0.2">
      <c r="B589" s="6"/>
      <c r="C589" s="6"/>
    </row>
    <row r="590" spans="2:3" ht="14.25" customHeight="1" x14ac:dyDescent="0.2">
      <c r="B590" s="6"/>
      <c r="C590" s="6"/>
    </row>
    <row r="591" spans="2:3" ht="14.25" customHeight="1" x14ac:dyDescent="0.2">
      <c r="B591" s="6"/>
      <c r="C591" s="6"/>
    </row>
    <row r="592" spans="2:3" ht="14.25" customHeight="1" x14ac:dyDescent="0.2">
      <c r="B592" s="6"/>
      <c r="C592" s="6"/>
    </row>
    <row r="593" spans="2:3" ht="14.25" customHeight="1" x14ac:dyDescent="0.2">
      <c r="B593" s="6"/>
      <c r="C593" s="6"/>
    </row>
    <row r="594" spans="2:3" ht="14.25" customHeight="1" x14ac:dyDescent="0.2">
      <c r="B594" s="6"/>
      <c r="C594" s="6"/>
    </row>
    <row r="595" spans="2:3" ht="14.25" customHeight="1" x14ac:dyDescent="0.2">
      <c r="B595" s="6"/>
      <c r="C595" s="6"/>
    </row>
    <row r="596" spans="2:3" ht="14.25" customHeight="1" x14ac:dyDescent="0.2">
      <c r="B596" s="6"/>
      <c r="C596" s="6"/>
    </row>
    <row r="597" spans="2:3" ht="14.25" customHeight="1" x14ac:dyDescent="0.2">
      <c r="B597" s="6"/>
      <c r="C597" s="6"/>
    </row>
    <row r="598" spans="2:3" ht="14.25" customHeight="1" x14ac:dyDescent="0.2">
      <c r="B598" s="6"/>
      <c r="C598" s="6"/>
    </row>
    <row r="599" spans="2:3" ht="14.25" customHeight="1" x14ac:dyDescent="0.2">
      <c r="B599" s="6"/>
      <c r="C599" s="6"/>
    </row>
    <row r="600" spans="2:3" ht="14.25" customHeight="1" x14ac:dyDescent="0.2">
      <c r="B600" s="6"/>
      <c r="C600" s="6"/>
    </row>
    <row r="601" spans="2:3" ht="14.25" customHeight="1" x14ac:dyDescent="0.2">
      <c r="B601" s="6"/>
      <c r="C601" s="6"/>
    </row>
    <row r="602" spans="2:3" ht="14.25" customHeight="1" x14ac:dyDescent="0.2">
      <c r="B602" s="6"/>
      <c r="C602" s="6"/>
    </row>
    <row r="603" spans="2:3" ht="14.25" customHeight="1" x14ac:dyDescent="0.2">
      <c r="B603" s="6"/>
      <c r="C603" s="6"/>
    </row>
    <row r="604" spans="2:3" ht="14.25" customHeight="1" x14ac:dyDescent="0.2">
      <c r="B604" s="6"/>
      <c r="C604" s="6"/>
    </row>
    <row r="605" spans="2:3" ht="14.25" customHeight="1" x14ac:dyDescent="0.2">
      <c r="B605" s="6"/>
      <c r="C605" s="6"/>
    </row>
    <row r="606" spans="2:3" ht="14.25" customHeight="1" x14ac:dyDescent="0.2">
      <c r="B606" s="6"/>
      <c r="C606" s="6"/>
    </row>
    <row r="607" spans="2:3" ht="14.25" customHeight="1" x14ac:dyDescent="0.2">
      <c r="B607" s="6"/>
      <c r="C607" s="6"/>
    </row>
    <row r="608" spans="2:3" ht="14.25" customHeight="1" x14ac:dyDescent="0.2">
      <c r="B608" s="6"/>
      <c r="C608" s="6"/>
    </row>
    <row r="609" spans="2:3" ht="14.25" customHeight="1" x14ac:dyDescent="0.2">
      <c r="B609" s="6"/>
      <c r="C609" s="6"/>
    </row>
    <row r="610" spans="2:3" ht="14.25" customHeight="1" x14ac:dyDescent="0.2">
      <c r="B610" s="6"/>
      <c r="C610" s="6"/>
    </row>
    <row r="611" spans="2:3" ht="14.25" customHeight="1" x14ac:dyDescent="0.2">
      <c r="B611" s="6"/>
      <c r="C611" s="6"/>
    </row>
    <row r="612" spans="2:3" ht="14.25" customHeight="1" x14ac:dyDescent="0.2">
      <c r="B612" s="6"/>
      <c r="C612" s="6"/>
    </row>
    <row r="613" spans="2:3" ht="14.25" customHeight="1" x14ac:dyDescent="0.2">
      <c r="B613" s="6"/>
      <c r="C613" s="6"/>
    </row>
    <row r="614" spans="2:3" ht="14.25" customHeight="1" x14ac:dyDescent="0.2">
      <c r="B614" s="6"/>
      <c r="C614" s="6"/>
    </row>
    <row r="615" spans="2:3" ht="14.25" customHeight="1" x14ac:dyDescent="0.2">
      <c r="B615" s="6"/>
      <c r="C615" s="6"/>
    </row>
    <row r="616" spans="2:3" ht="14.25" customHeight="1" x14ac:dyDescent="0.2">
      <c r="B616" s="6"/>
      <c r="C616" s="6"/>
    </row>
    <row r="617" spans="2:3" ht="14.25" customHeight="1" x14ac:dyDescent="0.2">
      <c r="B617" s="6"/>
      <c r="C617" s="6"/>
    </row>
    <row r="618" spans="2:3" ht="14.25" customHeight="1" x14ac:dyDescent="0.2">
      <c r="B618" s="6"/>
      <c r="C618" s="6"/>
    </row>
    <row r="619" spans="2:3" ht="14.25" customHeight="1" x14ac:dyDescent="0.2">
      <c r="B619" s="6"/>
      <c r="C619" s="6"/>
    </row>
    <row r="620" spans="2:3" ht="14.25" customHeight="1" x14ac:dyDescent="0.2">
      <c r="B620" s="6"/>
      <c r="C620" s="6"/>
    </row>
    <row r="621" spans="2:3" ht="14.25" customHeight="1" x14ac:dyDescent="0.2">
      <c r="B621" s="6"/>
      <c r="C621" s="6"/>
    </row>
    <row r="622" spans="2:3" ht="14.25" customHeight="1" x14ac:dyDescent="0.2">
      <c r="B622" s="6"/>
      <c r="C622" s="6"/>
    </row>
    <row r="623" spans="2:3" ht="14.25" customHeight="1" x14ac:dyDescent="0.2">
      <c r="B623" s="6"/>
      <c r="C623" s="6"/>
    </row>
    <row r="624" spans="2:3" ht="14.25" customHeight="1" x14ac:dyDescent="0.2">
      <c r="B624" s="6"/>
      <c r="C624" s="6"/>
    </row>
    <row r="625" spans="2:3" ht="14.25" customHeight="1" x14ac:dyDescent="0.2">
      <c r="B625" s="6"/>
      <c r="C625" s="6"/>
    </row>
    <row r="626" spans="2:3" ht="14.25" customHeight="1" x14ac:dyDescent="0.2">
      <c r="B626" s="6"/>
      <c r="C626" s="6"/>
    </row>
    <row r="627" spans="2:3" ht="14.25" customHeight="1" x14ac:dyDescent="0.2">
      <c r="B627" s="6"/>
      <c r="C627" s="6"/>
    </row>
    <row r="628" spans="2:3" ht="14.25" customHeight="1" x14ac:dyDescent="0.2">
      <c r="B628" s="6"/>
      <c r="C628" s="6"/>
    </row>
    <row r="629" spans="2:3" ht="14.25" customHeight="1" x14ac:dyDescent="0.2">
      <c r="B629" s="6"/>
      <c r="C629" s="6"/>
    </row>
    <row r="630" spans="2:3" ht="14.25" customHeight="1" x14ac:dyDescent="0.2">
      <c r="B630" s="6"/>
      <c r="C630" s="6"/>
    </row>
    <row r="631" spans="2:3" ht="14.25" customHeight="1" x14ac:dyDescent="0.2">
      <c r="B631" s="6"/>
      <c r="C631" s="6"/>
    </row>
    <row r="632" spans="2:3" ht="14.25" customHeight="1" x14ac:dyDescent="0.2">
      <c r="B632" s="6"/>
      <c r="C632" s="6"/>
    </row>
    <row r="633" spans="2:3" ht="14.25" customHeight="1" x14ac:dyDescent="0.2">
      <c r="B633" s="6"/>
      <c r="C633" s="6"/>
    </row>
    <row r="634" spans="2:3" ht="14.25" customHeight="1" x14ac:dyDescent="0.2">
      <c r="B634" s="6"/>
      <c r="C634" s="6"/>
    </row>
    <row r="635" spans="2:3" ht="14.25" customHeight="1" x14ac:dyDescent="0.2">
      <c r="B635" s="6"/>
      <c r="C635" s="6"/>
    </row>
    <row r="636" spans="2:3" ht="14.25" customHeight="1" x14ac:dyDescent="0.2">
      <c r="B636" s="6"/>
      <c r="C636" s="6"/>
    </row>
    <row r="637" spans="2:3" ht="14.25" customHeight="1" x14ac:dyDescent="0.2">
      <c r="B637" s="6"/>
      <c r="C637" s="6"/>
    </row>
    <row r="638" spans="2:3" ht="14.25" customHeight="1" x14ac:dyDescent="0.2">
      <c r="B638" s="6"/>
      <c r="C638" s="6"/>
    </row>
    <row r="639" spans="2:3" ht="14.25" customHeight="1" x14ac:dyDescent="0.2">
      <c r="B639" s="6"/>
      <c r="C639" s="6"/>
    </row>
    <row r="640" spans="2:3" ht="14.25" customHeight="1" x14ac:dyDescent="0.2">
      <c r="B640" s="6"/>
      <c r="C640" s="6"/>
    </row>
    <row r="641" spans="2:3" ht="14.25" customHeight="1" x14ac:dyDescent="0.2">
      <c r="B641" s="6"/>
      <c r="C641" s="6"/>
    </row>
    <row r="642" spans="2:3" ht="14.25" customHeight="1" x14ac:dyDescent="0.2">
      <c r="B642" s="6"/>
      <c r="C642" s="6"/>
    </row>
    <row r="643" spans="2:3" ht="14.25" customHeight="1" x14ac:dyDescent="0.2">
      <c r="B643" s="6"/>
      <c r="C643" s="6"/>
    </row>
    <row r="644" spans="2:3" ht="14.25" customHeight="1" x14ac:dyDescent="0.2">
      <c r="B644" s="6"/>
      <c r="C644" s="6"/>
    </row>
    <row r="645" spans="2:3" ht="14.25" customHeight="1" x14ac:dyDescent="0.2">
      <c r="B645" s="6"/>
      <c r="C645" s="6"/>
    </row>
    <row r="646" spans="2:3" ht="14.25" customHeight="1" x14ac:dyDescent="0.2">
      <c r="B646" s="6"/>
      <c r="C646" s="6"/>
    </row>
    <row r="647" spans="2:3" ht="14.25" customHeight="1" x14ac:dyDescent="0.2">
      <c r="B647" s="6"/>
      <c r="C647" s="6"/>
    </row>
    <row r="648" spans="2:3" ht="14.25" customHeight="1" x14ac:dyDescent="0.2">
      <c r="B648" s="6"/>
      <c r="C648" s="6"/>
    </row>
    <row r="649" spans="2:3" ht="14.25" customHeight="1" x14ac:dyDescent="0.2">
      <c r="B649" s="6"/>
      <c r="C649" s="6"/>
    </row>
    <row r="650" spans="2:3" ht="14.25" customHeight="1" x14ac:dyDescent="0.2">
      <c r="B650" s="6"/>
      <c r="C650" s="6"/>
    </row>
    <row r="651" spans="2:3" ht="14.25" customHeight="1" x14ac:dyDescent="0.2">
      <c r="B651" s="6"/>
      <c r="C651" s="6"/>
    </row>
    <row r="652" spans="2:3" ht="14.25" customHeight="1" x14ac:dyDescent="0.2">
      <c r="B652" s="6"/>
      <c r="C652" s="6"/>
    </row>
    <row r="653" spans="2:3" ht="14.25" customHeight="1" x14ac:dyDescent="0.2">
      <c r="B653" s="6"/>
      <c r="C653" s="6"/>
    </row>
    <row r="654" spans="2:3" ht="14.25" customHeight="1" x14ac:dyDescent="0.2">
      <c r="B654" s="6"/>
      <c r="C654" s="6"/>
    </row>
    <row r="655" spans="2:3" ht="14.25" customHeight="1" x14ac:dyDescent="0.2">
      <c r="B655" s="6"/>
      <c r="C655" s="6"/>
    </row>
    <row r="656" spans="2:3" ht="14.25" customHeight="1" x14ac:dyDescent="0.2">
      <c r="B656" s="6"/>
      <c r="C656" s="6"/>
    </row>
    <row r="657" spans="2:3" ht="14.25" customHeight="1" x14ac:dyDescent="0.2">
      <c r="B657" s="6"/>
      <c r="C657" s="6"/>
    </row>
    <row r="658" spans="2:3" ht="14.25" customHeight="1" x14ac:dyDescent="0.2">
      <c r="B658" s="6"/>
      <c r="C658" s="6"/>
    </row>
    <row r="659" spans="2:3" ht="14.25" customHeight="1" x14ac:dyDescent="0.2">
      <c r="B659" s="6"/>
      <c r="C659" s="6"/>
    </row>
    <row r="660" spans="2:3" ht="14.25" customHeight="1" x14ac:dyDescent="0.2">
      <c r="B660" s="6"/>
      <c r="C660" s="6"/>
    </row>
    <row r="661" spans="2:3" ht="14.25" customHeight="1" x14ac:dyDescent="0.2">
      <c r="B661" s="6"/>
      <c r="C661" s="6"/>
    </row>
    <row r="662" spans="2:3" ht="14.25" customHeight="1" x14ac:dyDescent="0.2">
      <c r="B662" s="6"/>
      <c r="C662" s="6"/>
    </row>
    <row r="663" spans="2:3" ht="14.25" customHeight="1" x14ac:dyDescent="0.2">
      <c r="B663" s="6"/>
      <c r="C663" s="6"/>
    </row>
    <row r="664" spans="2:3" ht="14.25" customHeight="1" x14ac:dyDescent="0.2">
      <c r="B664" s="6"/>
      <c r="C664" s="6"/>
    </row>
    <row r="665" spans="2:3" ht="14.25" customHeight="1" x14ac:dyDescent="0.2">
      <c r="B665" s="6"/>
      <c r="C665" s="6"/>
    </row>
    <row r="666" spans="2:3" ht="14.25" customHeight="1" x14ac:dyDescent="0.2">
      <c r="B666" s="6"/>
      <c r="C666" s="6"/>
    </row>
    <row r="667" spans="2:3" ht="14.25" customHeight="1" x14ac:dyDescent="0.2">
      <c r="B667" s="6"/>
      <c r="C667" s="6"/>
    </row>
    <row r="668" spans="2:3" ht="14.25" customHeight="1" x14ac:dyDescent="0.2">
      <c r="B668" s="6"/>
      <c r="C668" s="6"/>
    </row>
    <row r="669" spans="2:3" ht="14.25" customHeight="1" x14ac:dyDescent="0.2">
      <c r="B669" s="6"/>
      <c r="C669" s="6"/>
    </row>
    <row r="670" spans="2:3" ht="14.25" customHeight="1" x14ac:dyDescent="0.2">
      <c r="B670" s="6"/>
      <c r="C670" s="6"/>
    </row>
    <row r="671" spans="2:3" ht="14.25" customHeight="1" x14ac:dyDescent="0.2">
      <c r="B671" s="6"/>
      <c r="C671" s="6"/>
    </row>
    <row r="672" spans="2:3" ht="14.25" customHeight="1" x14ac:dyDescent="0.2">
      <c r="B672" s="6"/>
      <c r="C672" s="6"/>
    </row>
    <row r="673" spans="2:3" ht="14.25" customHeight="1" x14ac:dyDescent="0.2">
      <c r="B673" s="6"/>
      <c r="C673" s="6"/>
    </row>
    <row r="674" spans="2:3" ht="14.25" customHeight="1" x14ac:dyDescent="0.2">
      <c r="B674" s="6"/>
      <c r="C674" s="6"/>
    </row>
    <row r="675" spans="2:3" ht="14.25" customHeight="1" x14ac:dyDescent="0.2">
      <c r="B675" s="6"/>
      <c r="C675" s="6"/>
    </row>
    <row r="676" spans="2:3" ht="14.25" customHeight="1" x14ac:dyDescent="0.2">
      <c r="B676" s="6"/>
      <c r="C676" s="6"/>
    </row>
    <row r="677" spans="2:3" ht="14.25" customHeight="1" x14ac:dyDescent="0.2">
      <c r="B677" s="6"/>
      <c r="C677" s="6"/>
    </row>
    <row r="678" spans="2:3" ht="14.25" customHeight="1" x14ac:dyDescent="0.2">
      <c r="B678" s="6"/>
      <c r="C678" s="6"/>
    </row>
    <row r="679" spans="2:3" ht="14.25" customHeight="1" x14ac:dyDescent="0.2">
      <c r="B679" s="6"/>
      <c r="C679" s="6"/>
    </row>
    <row r="680" spans="2:3" ht="14.25" customHeight="1" x14ac:dyDescent="0.2">
      <c r="B680" s="6"/>
      <c r="C680" s="6"/>
    </row>
    <row r="681" spans="2:3" ht="14.25" customHeight="1" x14ac:dyDescent="0.2">
      <c r="B681" s="6"/>
      <c r="C681" s="6"/>
    </row>
    <row r="682" spans="2:3" ht="14.25" customHeight="1" x14ac:dyDescent="0.2">
      <c r="B682" s="6"/>
      <c r="C682" s="6"/>
    </row>
    <row r="683" spans="2:3" ht="14.25" customHeight="1" x14ac:dyDescent="0.2">
      <c r="B683" s="6"/>
      <c r="C683" s="6"/>
    </row>
    <row r="684" spans="2:3" ht="14.25" customHeight="1" x14ac:dyDescent="0.2">
      <c r="B684" s="6"/>
      <c r="C684" s="6"/>
    </row>
    <row r="685" spans="2:3" ht="14.25" customHeight="1" x14ac:dyDescent="0.2">
      <c r="B685" s="6"/>
      <c r="C685" s="6"/>
    </row>
    <row r="686" spans="2:3" ht="14.25" customHeight="1" x14ac:dyDescent="0.2">
      <c r="B686" s="6"/>
      <c r="C686" s="6"/>
    </row>
    <row r="687" spans="2:3" ht="14.25" customHeight="1" x14ac:dyDescent="0.2">
      <c r="B687" s="6"/>
      <c r="C687" s="6"/>
    </row>
    <row r="688" spans="2:3" ht="14.25" customHeight="1" x14ac:dyDescent="0.2">
      <c r="B688" s="6"/>
      <c r="C688" s="6"/>
    </row>
    <row r="689" spans="2:3" ht="14.25" customHeight="1" x14ac:dyDescent="0.2">
      <c r="B689" s="6"/>
      <c r="C689" s="6"/>
    </row>
    <row r="690" spans="2:3" ht="14.25" customHeight="1" x14ac:dyDescent="0.2">
      <c r="B690" s="6"/>
      <c r="C690" s="6"/>
    </row>
    <row r="691" spans="2:3" ht="14.25" customHeight="1" x14ac:dyDescent="0.2">
      <c r="B691" s="6"/>
      <c r="C691" s="6"/>
    </row>
    <row r="692" spans="2:3" ht="14.25" customHeight="1" x14ac:dyDescent="0.2">
      <c r="B692" s="6"/>
      <c r="C692" s="6"/>
    </row>
    <row r="693" spans="2:3" ht="14.25" customHeight="1" x14ac:dyDescent="0.2">
      <c r="B693" s="6"/>
      <c r="C693" s="6"/>
    </row>
    <row r="694" spans="2:3" ht="14.25" customHeight="1" x14ac:dyDescent="0.2">
      <c r="B694" s="6"/>
      <c r="C694" s="6"/>
    </row>
    <row r="695" spans="2:3" ht="14.25" customHeight="1" x14ac:dyDescent="0.2">
      <c r="B695" s="6"/>
      <c r="C695" s="6"/>
    </row>
    <row r="696" spans="2:3" ht="14.25" customHeight="1" x14ac:dyDescent="0.2">
      <c r="B696" s="6"/>
      <c r="C696" s="6"/>
    </row>
    <row r="697" spans="2:3" ht="14.25" customHeight="1" x14ac:dyDescent="0.2">
      <c r="B697" s="6"/>
      <c r="C697" s="6"/>
    </row>
    <row r="698" spans="2:3" ht="14.25" customHeight="1" x14ac:dyDescent="0.2">
      <c r="B698" s="6"/>
      <c r="C698" s="6"/>
    </row>
    <row r="699" spans="2:3" ht="14.25" customHeight="1" x14ac:dyDescent="0.2">
      <c r="B699" s="6"/>
      <c r="C699" s="6"/>
    </row>
    <row r="700" spans="2:3" ht="14.25" customHeight="1" x14ac:dyDescent="0.2">
      <c r="B700" s="6"/>
      <c r="C700" s="6"/>
    </row>
    <row r="701" spans="2:3" ht="14.25" customHeight="1" x14ac:dyDescent="0.2">
      <c r="B701" s="6"/>
      <c r="C701" s="6"/>
    </row>
    <row r="702" spans="2:3" ht="14.25" customHeight="1" x14ac:dyDescent="0.2">
      <c r="B702" s="6"/>
      <c r="C702" s="6"/>
    </row>
    <row r="703" spans="2:3" ht="14.25" customHeight="1" x14ac:dyDescent="0.2">
      <c r="B703" s="6"/>
      <c r="C703" s="6"/>
    </row>
    <row r="704" spans="2:3" ht="14.25" customHeight="1" x14ac:dyDescent="0.2">
      <c r="B704" s="6"/>
      <c r="C704" s="6"/>
    </row>
    <row r="705" spans="2:3" ht="14.25" customHeight="1" x14ac:dyDescent="0.2">
      <c r="B705" s="6"/>
      <c r="C705" s="6"/>
    </row>
    <row r="706" spans="2:3" ht="14.25" customHeight="1" x14ac:dyDescent="0.2">
      <c r="B706" s="6"/>
      <c r="C706" s="6"/>
    </row>
    <row r="707" spans="2:3" ht="14.25" customHeight="1" x14ac:dyDescent="0.2">
      <c r="B707" s="6"/>
      <c r="C707" s="6"/>
    </row>
    <row r="708" spans="2:3" ht="14.25" customHeight="1" x14ac:dyDescent="0.2">
      <c r="B708" s="6"/>
      <c r="C708" s="6"/>
    </row>
    <row r="709" spans="2:3" ht="14.25" customHeight="1" x14ac:dyDescent="0.2">
      <c r="B709" s="6"/>
      <c r="C709" s="6"/>
    </row>
    <row r="710" spans="2:3" ht="14.25" customHeight="1" x14ac:dyDescent="0.2">
      <c r="B710" s="6"/>
      <c r="C710" s="6"/>
    </row>
    <row r="711" spans="2:3" ht="14.25" customHeight="1" x14ac:dyDescent="0.2">
      <c r="B711" s="6"/>
      <c r="C711" s="6"/>
    </row>
    <row r="712" spans="2:3" ht="14.25" customHeight="1" x14ac:dyDescent="0.2">
      <c r="B712" s="6"/>
      <c r="C712" s="6"/>
    </row>
    <row r="713" spans="2:3" ht="14.25" customHeight="1" x14ac:dyDescent="0.2">
      <c r="B713" s="6"/>
      <c r="C713" s="6"/>
    </row>
    <row r="714" spans="2:3" ht="14.25" customHeight="1" x14ac:dyDescent="0.2">
      <c r="B714" s="6"/>
      <c r="C714" s="6"/>
    </row>
    <row r="715" spans="2:3" ht="14.25" customHeight="1" x14ac:dyDescent="0.2">
      <c r="B715" s="6"/>
      <c r="C715" s="6"/>
    </row>
    <row r="716" spans="2:3" ht="14.25" customHeight="1" x14ac:dyDescent="0.2">
      <c r="B716" s="6"/>
      <c r="C716" s="6"/>
    </row>
    <row r="717" spans="2:3" ht="14.25" customHeight="1" x14ac:dyDescent="0.2">
      <c r="B717" s="6"/>
      <c r="C717" s="6"/>
    </row>
    <row r="718" spans="2:3" ht="14.25" customHeight="1" x14ac:dyDescent="0.2">
      <c r="B718" s="6"/>
      <c r="C718" s="6"/>
    </row>
    <row r="719" spans="2:3" ht="14.25" customHeight="1" x14ac:dyDescent="0.2">
      <c r="B719" s="6"/>
      <c r="C719" s="6"/>
    </row>
    <row r="720" spans="2:3" ht="14.25" customHeight="1" x14ac:dyDescent="0.2">
      <c r="B720" s="6"/>
      <c r="C720" s="6"/>
    </row>
    <row r="721" spans="2:3" ht="14.25" customHeight="1" x14ac:dyDescent="0.2">
      <c r="B721" s="6"/>
      <c r="C721" s="6"/>
    </row>
    <row r="722" spans="2:3" ht="14.25" customHeight="1" x14ac:dyDescent="0.2">
      <c r="B722" s="6"/>
      <c r="C722" s="6"/>
    </row>
    <row r="723" spans="2:3" ht="14.25" customHeight="1" x14ac:dyDescent="0.2">
      <c r="B723" s="6"/>
      <c r="C723" s="6"/>
    </row>
    <row r="724" spans="2:3" ht="14.25" customHeight="1" x14ac:dyDescent="0.2">
      <c r="B724" s="6"/>
      <c r="C724" s="6"/>
    </row>
    <row r="725" spans="2:3" ht="14.25" customHeight="1" x14ac:dyDescent="0.2">
      <c r="B725" s="6"/>
      <c r="C725" s="6"/>
    </row>
    <row r="726" spans="2:3" ht="14.25" customHeight="1" x14ac:dyDescent="0.2">
      <c r="B726" s="6"/>
      <c r="C726" s="6"/>
    </row>
    <row r="727" spans="2:3" ht="14.25" customHeight="1" x14ac:dyDescent="0.2">
      <c r="B727" s="6"/>
      <c r="C727" s="6"/>
    </row>
    <row r="728" spans="2:3" ht="14.25" customHeight="1" x14ac:dyDescent="0.2">
      <c r="B728" s="6"/>
      <c r="C728" s="6"/>
    </row>
    <row r="729" spans="2:3" ht="14.25" customHeight="1" x14ac:dyDescent="0.2">
      <c r="B729" s="6"/>
      <c r="C729" s="6"/>
    </row>
    <row r="730" spans="2:3" ht="14.25" customHeight="1" x14ac:dyDescent="0.2">
      <c r="B730" s="6"/>
      <c r="C730" s="6"/>
    </row>
    <row r="731" spans="2:3" ht="14.25" customHeight="1" x14ac:dyDescent="0.2">
      <c r="B731" s="6"/>
      <c r="C731" s="6"/>
    </row>
    <row r="732" spans="2:3" ht="14.25" customHeight="1" x14ac:dyDescent="0.2">
      <c r="B732" s="6"/>
      <c r="C732" s="6"/>
    </row>
    <row r="733" spans="2:3" ht="14.25" customHeight="1" x14ac:dyDescent="0.2">
      <c r="B733" s="6"/>
      <c r="C733" s="6"/>
    </row>
    <row r="734" spans="2:3" ht="14.25" customHeight="1" x14ac:dyDescent="0.2">
      <c r="B734" s="6"/>
      <c r="C734" s="6"/>
    </row>
    <row r="735" spans="2:3" ht="14.25" customHeight="1" x14ac:dyDescent="0.2">
      <c r="B735" s="6"/>
      <c r="C735" s="6"/>
    </row>
    <row r="736" spans="2:3" ht="14.25" customHeight="1" x14ac:dyDescent="0.2">
      <c r="B736" s="6"/>
      <c r="C736" s="6"/>
    </row>
    <row r="737" spans="2:3" ht="14.25" customHeight="1" x14ac:dyDescent="0.2">
      <c r="B737" s="6"/>
      <c r="C737" s="6"/>
    </row>
    <row r="738" spans="2:3" ht="14.25" customHeight="1" x14ac:dyDescent="0.2">
      <c r="B738" s="6"/>
      <c r="C738" s="6"/>
    </row>
    <row r="739" spans="2:3" ht="14.25" customHeight="1" x14ac:dyDescent="0.2">
      <c r="B739" s="6"/>
      <c r="C739" s="6"/>
    </row>
    <row r="740" spans="2:3" ht="14.25" customHeight="1" x14ac:dyDescent="0.2">
      <c r="B740" s="6"/>
      <c r="C740" s="6"/>
    </row>
    <row r="741" spans="2:3" ht="14.25" customHeight="1" x14ac:dyDescent="0.2">
      <c r="B741" s="6"/>
      <c r="C741" s="6"/>
    </row>
    <row r="742" spans="2:3" ht="14.25" customHeight="1" x14ac:dyDescent="0.2">
      <c r="B742" s="6"/>
      <c r="C742" s="6"/>
    </row>
    <row r="743" spans="2:3" ht="14.25" customHeight="1" x14ac:dyDescent="0.2">
      <c r="B743" s="6"/>
      <c r="C743" s="6"/>
    </row>
    <row r="744" spans="2:3" ht="14.25" customHeight="1" x14ac:dyDescent="0.2">
      <c r="B744" s="6"/>
      <c r="C744" s="6"/>
    </row>
    <row r="745" spans="2:3" ht="14.25" customHeight="1" x14ac:dyDescent="0.2">
      <c r="B745" s="6"/>
      <c r="C745" s="6"/>
    </row>
    <row r="746" spans="2:3" ht="14.25" customHeight="1" x14ac:dyDescent="0.2">
      <c r="B746" s="6"/>
      <c r="C746" s="6"/>
    </row>
    <row r="747" spans="2:3" ht="14.25" customHeight="1" x14ac:dyDescent="0.2">
      <c r="B747" s="6"/>
      <c r="C747" s="6"/>
    </row>
    <row r="748" spans="2:3" ht="14.25" customHeight="1" x14ac:dyDescent="0.2">
      <c r="B748" s="6"/>
      <c r="C748" s="6"/>
    </row>
    <row r="749" spans="2:3" ht="14.25" customHeight="1" x14ac:dyDescent="0.2">
      <c r="B749" s="6"/>
      <c r="C749" s="6"/>
    </row>
    <row r="750" spans="2:3" ht="14.25" customHeight="1" x14ac:dyDescent="0.2">
      <c r="B750" s="6"/>
      <c r="C750" s="6"/>
    </row>
    <row r="751" spans="2:3" ht="14.25" customHeight="1" x14ac:dyDescent="0.2">
      <c r="B751" s="6"/>
      <c r="C751" s="6"/>
    </row>
    <row r="752" spans="2:3" ht="14.25" customHeight="1" x14ac:dyDescent="0.2">
      <c r="B752" s="6"/>
      <c r="C752" s="6"/>
    </row>
    <row r="753" spans="2:3" ht="14.25" customHeight="1" x14ac:dyDescent="0.2">
      <c r="B753" s="6"/>
      <c r="C753" s="6"/>
    </row>
    <row r="754" spans="2:3" ht="14.25" customHeight="1" x14ac:dyDescent="0.2">
      <c r="B754" s="6"/>
      <c r="C754" s="6"/>
    </row>
    <row r="755" spans="2:3" ht="14.25" customHeight="1" x14ac:dyDescent="0.2">
      <c r="B755" s="6"/>
      <c r="C755" s="6"/>
    </row>
    <row r="756" spans="2:3" ht="14.25" customHeight="1" x14ac:dyDescent="0.2">
      <c r="B756" s="6"/>
      <c r="C756" s="6"/>
    </row>
    <row r="757" spans="2:3" ht="14.25" customHeight="1" x14ac:dyDescent="0.2">
      <c r="B757" s="6"/>
      <c r="C757" s="6"/>
    </row>
    <row r="758" spans="2:3" ht="14.25" customHeight="1" x14ac:dyDescent="0.2">
      <c r="B758" s="6"/>
      <c r="C758" s="6"/>
    </row>
    <row r="759" spans="2:3" ht="14.25" customHeight="1" x14ac:dyDescent="0.2">
      <c r="B759" s="6"/>
      <c r="C759" s="6"/>
    </row>
    <row r="760" spans="2:3" ht="14.25" customHeight="1" x14ac:dyDescent="0.2">
      <c r="B760" s="6"/>
      <c r="C760" s="6"/>
    </row>
    <row r="761" spans="2:3" ht="14.25" customHeight="1" x14ac:dyDescent="0.2">
      <c r="B761" s="6"/>
      <c r="C761" s="6"/>
    </row>
    <row r="762" spans="2:3" ht="14.25" customHeight="1" x14ac:dyDescent="0.2">
      <c r="B762" s="6"/>
      <c r="C762" s="6"/>
    </row>
    <row r="763" spans="2:3" ht="14.25" customHeight="1" x14ac:dyDescent="0.2">
      <c r="B763" s="6"/>
      <c r="C763" s="6"/>
    </row>
    <row r="764" spans="2:3" ht="14.25" customHeight="1" x14ac:dyDescent="0.2">
      <c r="B764" s="6"/>
      <c r="C764" s="6"/>
    </row>
    <row r="765" spans="2:3" ht="14.25" customHeight="1" x14ac:dyDescent="0.2">
      <c r="B765" s="6"/>
      <c r="C765" s="6"/>
    </row>
    <row r="766" spans="2:3" ht="14.25" customHeight="1" x14ac:dyDescent="0.2">
      <c r="B766" s="6"/>
      <c r="C766" s="6"/>
    </row>
    <row r="767" spans="2:3" ht="14.25" customHeight="1" x14ac:dyDescent="0.2">
      <c r="B767" s="6"/>
      <c r="C767" s="6"/>
    </row>
    <row r="768" spans="2:3" ht="14.25" customHeight="1" x14ac:dyDescent="0.2">
      <c r="B768" s="6"/>
      <c r="C768" s="6"/>
    </row>
    <row r="769" spans="2:3" ht="14.25" customHeight="1" x14ac:dyDescent="0.2">
      <c r="B769" s="6"/>
      <c r="C769" s="6"/>
    </row>
    <row r="770" spans="2:3" ht="14.25" customHeight="1" x14ac:dyDescent="0.2">
      <c r="B770" s="6"/>
      <c r="C770" s="6"/>
    </row>
    <row r="771" spans="2:3" ht="14.25" customHeight="1" x14ac:dyDescent="0.2">
      <c r="B771" s="6"/>
      <c r="C771" s="6"/>
    </row>
    <row r="772" spans="2:3" ht="14.25" customHeight="1" x14ac:dyDescent="0.2">
      <c r="B772" s="6"/>
      <c r="C772" s="6"/>
    </row>
    <row r="773" spans="2:3" ht="14.25" customHeight="1" x14ac:dyDescent="0.2">
      <c r="B773" s="6"/>
      <c r="C773" s="6"/>
    </row>
    <row r="774" spans="2:3" ht="14.25" customHeight="1" x14ac:dyDescent="0.2">
      <c r="B774" s="6"/>
      <c r="C774" s="6"/>
    </row>
    <row r="775" spans="2:3" ht="14.25" customHeight="1" x14ac:dyDescent="0.2">
      <c r="B775" s="6"/>
      <c r="C775" s="6"/>
    </row>
    <row r="776" spans="2:3" ht="14.25" customHeight="1" x14ac:dyDescent="0.2">
      <c r="B776" s="6"/>
      <c r="C776" s="6"/>
    </row>
    <row r="777" spans="2:3" ht="14.25" customHeight="1" x14ac:dyDescent="0.2">
      <c r="B777" s="6"/>
      <c r="C777" s="6"/>
    </row>
    <row r="778" spans="2:3" ht="14.25" customHeight="1" x14ac:dyDescent="0.2">
      <c r="B778" s="6"/>
      <c r="C778" s="6"/>
    </row>
    <row r="779" spans="2:3" ht="14.25" customHeight="1" x14ac:dyDescent="0.2">
      <c r="B779" s="6"/>
      <c r="C779" s="6"/>
    </row>
    <row r="780" spans="2:3" ht="14.25" customHeight="1" x14ac:dyDescent="0.2">
      <c r="B780" s="6"/>
      <c r="C780" s="6"/>
    </row>
    <row r="781" spans="2:3" ht="14.25" customHeight="1" x14ac:dyDescent="0.2">
      <c r="B781" s="6"/>
      <c r="C781" s="6"/>
    </row>
    <row r="782" spans="2:3" ht="14.25" customHeight="1" x14ac:dyDescent="0.2">
      <c r="B782" s="6"/>
      <c r="C782" s="6"/>
    </row>
    <row r="783" spans="2:3" ht="14.25" customHeight="1" x14ac:dyDescent="0.2">
      <c r="B783" s="6"/>
      <c r="C783" s="6"/>
    </row>
    <row r="784" spans="2:3" ht="14.25" customHeight="1" x14ac:dyDescent="0.2">
      <c r="B784" s="6"/>
      <c r="C784" s="6"/>
    </row>
    <row r="785" spans="2:3" ht="14.25" customHeight="1" x14ac:dyDescent="0.2">
      <c r="B785" s="6"/>
      <c r="C785" s="6"/>
    </row>
    <row r="786" spans="2:3" ht="14.25" customHeight="1" x14ac:dyDescent="0.2">
      <c r="B786" s="6"/>
      <c r="C786" s="6"/>
    </row>
    <row r="787" spans="2:3" ht="14.25" customHeight="1" x14ac:dyDescent="0.2">
      <c r="B787" s="6"/>
      <c r="C787" s="6"/>
    </row>
    <row r="788" spans="2:3" ht="14.25" customHeight="1" x14ac:dyDescent="0.2">
      <c r="B788" s="6"/>
      <c r="C788" s="6"/>
    </row>
    <row r="789" spans="2:3" ht="14.25" customHeight="1" x14ac:dyDescent="0.2">
      <c r="B789" s="6"/>
      <c r="C789" s="6"/>
    </row>
    <row r="790" spans="2:3" ht="14.25" customHeight="1" x14ac:dyDescent="0.2">
      <c r="B790" s="6"/>
      <c r="C790" s="6"/>
    </row>
    <row r="791" spans="2:3" ht="14.25" customHeight="1" x14ac:dyDescent="0.2">
      <c r="B791" s="6"/>
      <c r="C791" s="6"/>
    </row>
    <row r="792" spans="2:3" ht="14.25" customHeight="1" x14ac:dyDescent="0.2">
      <c r="B792" s="6"/>
      <c r="C792" s="6"/>
    </row>
    <row r="793" spans="2:3" ht="14.25" customHeight="1" x14ac:dyDescent="0.2">
      <c r="B793" s="6"/>
      <c r="C793" s="6"/>
    </row>
    <row r="794" spans="2:3" ht="14.25" customHeight="1" x14ac:dyDescent="0.2">
      <c r="B794" s="6"/>
      <c r="C794" s="6"/>
    </row>
    <row r="795" spans="2:3" ht="14.25" customHeight="1" x14ac:dyDescent="0.2">
      <c r="B795" s="6"/>
      <c r="C795" s="6"/>
    </row>
    <row r="796" spans="2:3" ht="14.25" customHeight="1" x14ac:dyDescent="0.2">
      <c r="B796" s="6"/>
      <c r="C796" s="6"/>
    </row>
    <row r="797" spans="2:3" ht="14.25" customHeight="1" x14ac:dyDescent="0.2">
      <c r="B797" s="6"/>
      <c r="C797" s="6"/>
    </row>
    <row r="798" spans="2:3" ht="14.25" customHeight="1" x14ac:dyDescent="0.2">
      <c r="B798" s="6"/>
      <c r="C798" s="6"/>
    </row>
    <row r="799" spans="2:3" ht="14.25" customHeight="1" x14ac:dyDescent="0.2">
      <c r="B799" s="6"/>
      <c r="C799" s="6"/>
    </row>
    <row r="800" spans="2:3" ht="14.25" customHeight="1" x14ac:dyDescent="0.2">
      <c r="B800" s="6"/>
      <c r="C800" s="6"/>
    </row>
    <row r="801" spans="2:3" ht="14.25" customHeight="1" x14ac:dyDescent="0.2">
      <c r="B801" s="6"/>
      <c r="C801" s="6"/>
    </row>
    <row r="802" spans="2:3" ht="14.25" customHeight="1" x14ac:dyDescent="0.2">
      <c r="B802" s="6"/>
      <c r="C802" s="6"/>
    </row>
    <row r="803" spans="2:3" ht="14.25" customHeight="1" x14ac:dyDescent="0.2">
      <c r="B803" s="6"/>
      <c r="C803" s="6"/>
    </row>
    <row r="804" spans="2:3" ht="14.25" customHeight="1" x14ac:dyDescent="0.2">
      <c r="B804" s="6"/>
      <c r="C804" s="6"/>
    </row>
    <row r="805" spans="2:3" ht="14.25" customHeight="1" x14ac:dyDescent="0.2">
      <c r="B805" s="6"/>
      <c r="C805" s="6"/>
    </row>
    <row r="806" spans="2:3" ht="14.25" customHeight="1" x14ac:dyDescent="0.2">
      <c r="B806" s="6"/>
      <c r="C806" s="6"/>
    </row>
    <row r="807" spans="2:3" ht="14.25" customHeight="1" x14ac:dyDescent="0.2">
      <c r="B807" s="6"/>
      <c r="C807" s="6"/>
    </row>
    <row r="808" spans="2:3" ht="14.25" customHeight="1" x14ac:dyDescent="0.2">
      <c r="B808" s="6"/>
      <c r="C808" s="6"/>
    </row>
    <row r="809" spans="2:3" ht="14.25" customHeight="1" x14ac:dyDescent="0.2">
      <c r="B809" s="6"/>
      <c r="C809" s="6"/>
    </row>
    <row r="810" spans="2:3" ht="14.25" customHeight="1" x14ac:dyDescent="0.2">
      <c r="B810" s="6"/>
      <c r="C810" s="6"/>
    </row>
    <row r="811" spans="2:3" ht="14.25" customHeight="1" x14ac:dyDescent="0.2">
      <c r="B811" s="6"/>
      <c r="C811" s="6"/>
    </row>
    <row r="812" spans="2:3" ht="14.25" customHeight="1" x14ac:dyDescent="0.2">
      <c r="B812" s="6"/>
      <c r="C812" s="6"/>
    </row>
    <row r="813" spans="2:3" ht="14.25" customHeight="1" x14ac:dyDescent="0.2">
      <c r="B813" s="6"/>
      <c r="C813" s="6"/>
    </row>
    <row r="814" spans="2:3" ht="14.25" customHeight="1" x14ac:dyDescent="0.2">
      <c r="B814" s="6"/>
      <c r="C814" s="6"/>
    </row>
    <row r="815" spans="2:3" ht="14.25" customHeight="1" x14ac:dyDescent="0.2">
      <c r="B815" s="6"/>
      <c r="C815" s="6"/>
    </row>
    <row r="816" spans="2:3" ht="14.25" customHeight="1" x14ac:dyDescent="0.2">
      <c r="B816" s="6"/>
      <c r="C816" s="6"/>
    </row>
    <row r="817" spans="2:3" ht="14.25" customHeight="1" x14ac:dyDescent="0.2">
      <c r="B817" s="6"/>
      <c r="C817" s="6"/>
    </row>
    <row r="818" spans="2:3" ht="14.25" customHeight="1" x14ac:dyDescent="0.2">
      <c r="B818" s="6"/>
      <c r="C818" s="6"/>
    </row>
    <row r="819" spans="2:3" ht="14.25" customHeight="1" x14ac:dyDescent="0.2">
      <c r="B819" s="6"/>
      <c r="C819" s="6"/>
    </row>
    <row r="820" spans="2:3" ht="14.25" customHeight="1" x14ac:dyDescent="0.2">
      <c r="B820" s="6"/>
      <c r="C820" s="6"/>
    </row>
    <row r="821" spans="2:3" ht="14.25" customHeight="1" x14ac:dyDescent="0.2">
      <c r="B821" s="6"/>
      <c r="C821" s="6"/>
    </row>
    <row r="822" spans="2:3" ht="14.25" customHeight="1" x14ac:dyDescent="0.2">
      <c r="B822" s="6"/>
      <c r="C822" s="6"/>
    </row>
    <row r="823" spans="2:3" ht="14.25" customHeight="1" x14ac:dyDescent="0.2">
      <c r="B823" s="6"/>
      <c r="C823" s="6"/>
    </row>
    <row r="824" spans="2:3" ht="14.25" customHeight="1" x14ac:dyDescent="0.2">
      <c r="B824" s="6"/>
      <c r="C824" s="6"/>
    </row>
    <row r="825" spans="2:3" ht="14.25" customHeight="1" x14ac:dyDescent="0.2">
      <c r="B825" s="6"/>
      <c r="C825" s="6"/>
    </row>
    <row r="826" spans="2:3" ht="14.25" customHeight="1" x14ac:dyDescent="0.2">
      <c r="B826" s="6"/>
      <c r="C826" s="6"/>
    </row>
    <row r="827" spans="2:3" ht="14.25" customHeight="1" x14ac:dyDescent="0.2">
      <c r="B827" s="6"/>
      <c r="C827" s="6"/>
    </row>
    <row r="828" spans="2:3" ht="14.25" customHeight="1" x14ac:dyDescent="0.2">
      <c r="B828" s="6"/>
      <c r="C828" s="6"/>
    </row>
    <row r="829" spans="2:3" ht="14.25" customHeight="1" x14ac:dyDescent="0.2">
      <c r="B829" s="6"/>
      <c r="C829" s="6"/>
    </row>
    <row r="830" spans="2:3" ht="14.25" customHeight="1" x14ac:dyDescent="0.2">
      <c r="B830" s="6"/>
      <c r="C830" s="6"/>
    </row>
    <row r="831" spans="2:3" ht="14.25" customHeight="1" x14ac:dyDescent="0.2">
      <c r="B831" s="6"/>
      <c r="C831" s="6"/>
    </row>
    <row r="832" spans="2:3" ht="14.25" customHeight="1" x14ac:dyDescent="0.2">
      <c r="B832" s="6"/>
      <c r="C832" s="6"/>
    </row>
    <row r="833" spans="2:3" ht="14.25" customHeight="1" x14ac:dyDescent="0.2">
      <c r="B833" s="6"/>
      <c r="C833" s="6"/>
    </row>
    <row r="834" spans="2:3" ht="14.25" customHeight="1" x14ac:dyDescent="0.2">
      <c r="B834" s="6"/>
      <c r="C834" s="6"/>
    </row>
    <row r="835" spans="2:3" ht="14.25" customHeight="1" x14ac:dyDescent="0.2">
      <c r="B835" s="6"/>
      <c r="C835" s="6"/>
    </row>
    <row r="836" spans="2:3" ht="14.25" customHeight="1" x14ac:dyDescent="0.2">
      <c r="B836" s="6"/>
      <c r="C836" s="6"/>
    </row>
    <row r="837" spans="2:3" ht="14.25" customHeight="1" x14ac:dyDescent="0.2">
      <c r="B837" s="6"/>
      <c r="C837" s="6"/>
    </row>
    <row r="838" spans="2:3" ht="14.25" customHeight="1" x14ac:dyDescent="0.2">
      <c r="B838" s="6"/>
      <c r="C838" s="6"/>
    </row>
    <row r="839" spans="2:3" ht="14.25" customHeight="1" x14ac:dyDescent="0.2">
      <c r="B839" s="6"/>
      <c r="C839" s="6"/>
    </row>
    <row r="840" spans="2:3" ht="14.25" customHeight="1" x14ac:dyDescent="0.2">
      <c r="B840" s="6"/>
      <c r="C840" s="6"/>
    </row>
    <row r="841" spans="2:3" ht="14.25" customHeight="1" x14ac:dyDescent="0.2">
      <c r="B841" s="6"/>
      <c r="C841" s="6"/>
    </row>
    <row r="842" spans="2:3" ht="14.25" customHeight="1" x14ac:dyDescent="0.2">
      <c r="B842" s="6"/>
      <c r="C842" s="6"/>
    </row>
    <row r="843" spans="2:3" ht="14.25" customHeight="1" x14ac:dyDescent="0.2">
      <c r="B843" s="6"/>
      <c r="C843" s="6"/>
    </row>
    <row r="844" spans="2:3" ht="14.25" customHeight="1" x14ac:dyDescent="0.2">
      <c r="B844" s="6"/>
      <c r="C844" s="6"/>
    </row>
    <row r="845" spans="2:3" ht="14.25" customHeight="1" x14ac:dyDescent="0.2">
      <c r="B845" s="6"/>
      <c r="C845" s="6"/>
    </row>
    <row r="846" spans="2:3" ht="14.25" customHeight="1" x14ac:dyDescent="0.2">
      <c r="B846" s="6"/>
      <c r="C846" s="6"/>
    </row>
    <row r="847" spans="2:3" ht="14.25" customHeight="1" x14ac:dyDescent="0.2">
      <c r="B847" s="6"/>
      <c r="C847" s="6"/>
    </row>
    <row r="848" spans="2:3" ht="14.25" customHeight="1" x14ac:dyDescent="0.2">
      <c r="B848" s="6"/>
      <c r="C848" s="6"/>
    </row>
    <row r="849" spans="2:3" ht="14.25" customHeight="1" x14ac:dyDescent="0.2">
      <c r="B849" s="6"/>
      <c r="C849" s="6"/>
    </row>
    <row r="850" spans="2:3" ht="14.25" customHeight="1" x14ac:dyDescent="0.2">
      <c r="B850" s="6"/>
      <c r="C850" s="6"/>
    </row>
    <row r="851" spans="2:3" ht="14.25" customHeight="1" x14ac:dyDescent="0.2">
      <c r="B851" s="6"/>
      <c r="C851" s="6"/>
    </row>
    <row r="852" spans="2:3" ht="14.25" customHeight="1" x14ac:dyDescent="0.2">
      <c r="B852" s="6"/>
      <c r="C852" s="6"/>
    </row>
    <row r="853" spans="2:3" ht="14.25" customHeight="1" x14ac:dyDescent="0.2">
      <c r="B853" s="6"/>
      <c r="C853" s="6"/>
    </row>
    <row r="854" spans="2:3" ht="14.25" customHeight="1" x14ac:dyDescent="0.2">
      <c r="B854" s="6"/>
      <c r="C854" s="6"/>
    </row>
    <row r="855" spans="2:3" ht="14.25" customHeight="1" x14ac:dyDescent="0.2">
      <c r="B855" s="6"/>
      <c r="C855" s="6"/>
    </row>
    <row r="856" spans="2:3" ht="14.25" customHeight="1" x14ac:dyDescent="0.2">
      <c r="B856" s="6"/>
      <c r="C856" s="6"/>
    </row>
    <row r="857" spans="2:3" ht="14.25" customHeight="1" x14ac:dyDescent="0.2">
      <c r="B857" s="6"/>
      <c r="C857" s="6"/>
    </row>
    <row r="858" spans="2:3" ht="14.25" customHeight="1" x14ac:dyDescent="0.2">
      <c r="B858" s="6"/>
      <c r="C858" s="6"/>
    </row>
    <row r="859" spans="2:3" ht="14.25" customHeight="1" x14ac:dyDescent="0.2">
      <c r="B859" s="6"/>
      <c r="C859" s="6"/>
    </row>
    <row r="860" spans="2:3" ht="14.25" customHeight="1" x14ac:dyDescent="0.2">
      <c r="B860" s="6"/>
      <c r="C860" s="6"/>
    </row>
    <row r="861" spans="2:3" ht="14.25" customHeight="1" x14ac:dyDescent="0.2">
      <c r="B861" s="6"/>
      <c r="C861" s="6"/>
    </row>
    <row r="862" spans="2:3" ht="14.25" customHeight="1" x14ac:dyDescent="0.2">
      <c r="B862" s="6"/>
      <c r="C862" s="6"/>
    </row>
    <row r="863" spans="2:3" ht="14.25" customHeight="1" x14ac:dyDescent="0.2">
      <c r="B863" s="6"/>
      <c r="C863" s="6"/>
    </row>
    <row r="864" spans="2:3" ht="14.25" customHeight="1" x14ac:dyDescent="0.2">
      <c r="B864" s="6"/>
      <c r="C864" s="6"/>
    </row>
    <row r="865" spans="2:3" ht="14.25" customHeight="1" x14ac:dyDescent="0.2">
      <c r="B865" s="6"/>
      <c r="C865" s="6"/>
    </row>
    <row r="866" spans="2:3" ht="14.25" customHeight="1" x14ac:dyDescent="0.2">
      <c r="B866" s="6"/>
      <c r="C866" s="6"/>
    </row>
    <row r="867" spans="2:3" ht="14.25" customHeight="1" x14ac:dyDescent="0.2">
      <c r="B867" s="6"/>
      <c r="C867" s="6"/>
    </row>
    <row r="868" spans="2:3" ht="14.25" customHeight="1" x14ac:dyDescent="0.2">
      <c r="B868" s="6"/>
      <c r="C868" s="6"/>
    </row>
    <row r="869" spans="2:3" ht="14.25" customHeight="1" x14ac:dyDescent="0.2">
      <c r="B869" s="6"/>
      <c r="C869" s="6"/>
    </row>
    <row r="870" spans="2:3" ht="14.25" customHeight="1" x14ac:dyDescent="0.2">
      <c r="B870" s="6"/>
      <c r="C870" s="6"/>
    </row>
    <row r="871" spans="2:3" ht="14.25" customHeight="1" x14ac:dyDescent="0.2">
      <c r="B871" s="6"/>
      <c r="C871" s="6"/>
    </row>
    <row r="872" spans="2:3" ht="14.25" customHeight="1" x14ac:dyDescent="0.2">
      <c r="B872" s="6"/>
      <c r="C872" s="6"/>
    </row>
    <row r="873" spans="2:3" ht="14.25" customHeight="1" x14ac:dyDescent="0.2">
      <c r="B873" s="6"/>
      <c r="C873" s="6"/>
    </row>
    <row r="874" spans="2:3" ht="14.25" customHeight="1" x14ac:dyDescent="0.2">
      <c r="B874" s="6"/>
      <c r="C874" s="6"/>
    </row>
    <row r="875" spans="2:3" ht="14.25" customHeight="1" x14ac:dyDescent="0.2">
      <c r="B875" s="6"/>
      <c r="C875" s="6"/>
    </row>
    <row r="876" spans="2:3" ht="14.25" customHeight="1" x14ac:dyDescent="0.2">
      <c r="B876" s="6"/>
      <c r="C876" s="6"/>
    </row>
    <row r="877" spans="2:3" ht="14.25" customHeight="1" x14ac:dyDescent="0.2">
      <c r="B877" s="6"/>
      <c r="C877" s="6"/>
    </row>
    <row r="878" spans="2:3" ht="14.25" customHeight="1" x14ac:dyDescent="0.2">
      <c r="B878" s="6"/>
      <c r="C878" s="6"/>
    </row>
    <row r="879" spans="2:3" ht="14.25" customHeight="1" x14ac:dyDescent="0.2">
      <c r="B879" s="6"/>
      <c r="C879" s="6"/>
    </row>
    <row r="880" spans="2:3" ht="14.25" customHeight="1" x14ac:dyDescent="0.2">
      <c r="B880" s="6"/>
      <c r="C880" s="6"/>
    </row>
    <row r="881" spans="2:3" ht="14.25" customHeight="1" x14ac:dyDescent="0.2">
      <c r="B881" s="6"/>
      <c r="C881" s="6"/>
    </row>
    <row r="882" spans="2:3" ht="14.25" customHeight="1" x14ac:dyDescent="0.2">
      <c r="B882" s="6"/>
      <c r="C882" s="6"/>
    </row>
    <row r="883" spans="2:3" ht="14.25" customHeight="1" x14ac:dyDescent="0.2">
      <c r="B883" s="6"/>
      <c r="C883" s="6"/>
    </row>
    <row r="884" spans="2:3" ht="14.25" customHeight="1" x14ac:dyDescent="0.2">
      <c r="B884" s="6"/>
      <c r="C884" s="6"/>
    </row>
    <row r="885" spans="2:3" ht="14.25" customHeight="1" x14ac:dyDescent="0.2">
      <c r="B885" s="6"/>
      <c r="C885" s="6"/>
    </row>
    <row r="886" spans="2:3" ht="14.25" customHeight="1" x14ac:dyDescent="0.2">
      <c r="B886" s="6"/>
      <c r="C886" s="6"/>
    </row>
    <row r="887" spans="2:3" ht="14.25" customHeight="1" x14ac:dyDescent="0.2">
      <c r="B887" s="6"/>
      <c r="C887" s="6"/>
    </row>
    <row r="888" spans="2:3" ht="14.25" customHeight="1" x14ac:dyDescent="0.2">
      <c r="B888" s="6"/>
      <c r="C888" s="6"/>
    </row>
    <row r="889" spans="2:3" ht="14.25" customHeight="1" x14ac:dyDescent="0.2">
      <c r="B889" s="6"/>
      <c r="C889" s="6"/>
    </row>
    <row r="890" spans="2:3" ht="14.25" customHeight="1" x14ac:dyDescent="0.2">
      <c r="B890" s="6"/>
      <c r="C890" s="6"/>
    </row>
    <row r="891" spans="2:3" ht="14.25" customHeight="1" x14ac:dyDescent="0.2">
      <c r="B891" s="6"/>
      <c r="C891" s="6"/>
    </row>
    <row r="892" spans="2:3" ht="14.25" customHeight="1" x14ac:dyDescent="0.2">
      <c r="B892" s="6"/>
      <c r="C892" s="6"/>
    </row>
    <row r="893" spans="2:3" ht="14.25" customHeight="1" x14ac:dyDescent="0.2">
      <c r="B893" s="6"/>
      <c r="C893" s="6"/>
    </row>
    <row r="894" spans="2:3" ht="14.25" customHeight="1" x14ac:dyDescent="0.2">
      <c r="B894" s="6"/>
      <c r="C894" s="6"/>
    </row>
    <row r="895" spans="2:3" ht="14.25" customHeight="1" x14ac:dyDescent="0.2">
      <c r="B895" s="6"/>
      <c r="C895" s="6"/>
    </row>
    <row r="896" spans="2:3" ht="14.25" customHeight="1" x14ac:dyDescent="0.2">
      <c r="B896" s="6"/>
      <c r="C896" s="6"/>
    </row>
    <row r="897" spans="2:3" ht="14.25" customHeight="1" x14ac:dyDescent="0.2">
      <c r="B897" s="6"/>
      <c r="C897" s="6"/>
    </row>
    <row r="898" spans="2:3" ht="14.25" customHeight="1" x14ac:dyDescent="0.2">
      <c r="B898" s="6"/>
      <c r="C898" s="6"/>
    </row>
    <row r="899" spans="2:3" ht="14.25" customHeight="1" x14ac:dyDescent="0.2">
      <c r="B899" s="6"/>
      <c r="C899" s="6"/>
    </row>
    <row r="900" spans="2:3" ht="14.25" customHeight="1" x14ac:dyDescent="0.2">
      <c r="B900" s="6"/>
      <c r="C900" s="6"/>
    </row>
    <row r="901" spans="2:3" ht="14.25" customHeight="1" x14ac:dyDescent="0.2">
      <c r="B901" s="6"/>
      <c r="C901" s="6"/>
    </row>
    <row r="902" spans="2:3" ht="14.25" customHeight="1" x14ac:dyDescent="0.2">
      <c r="B902" s="6"/>
      <c r="C902" s="6"/>
    </row>
    <row r="903" spans="2:3" ht="14.25" customHeight="1" x14ac:dyDescent="0.2">
      <c r="B903" s="6"/>
      <c r="C903" s="6"/>
    </row>
    <row r="904" spans="2:3" ht="14.25" customHeight="1" x14ac:dyDescent="0.2">
      <c r="B904" s="6"/>
      <c r="C904" s="6"/>
    </row>
    <row r="905" spans="2:3" ht="14.25" customHeight="1" x14ac:dyDescent="0.2">
      <c r="B905" s="6"/>
      <c r="C905" s="6"/>
    </row>
    <row r="906" spans="2:3" ht="14.25" customHeight="1" x14ac:dyDescent="0.2">
      <c r="B906" s="6"/>
      <c r="C906" s="6"/>
    </row>
    <row r="907" spans="2:3" ht="14.25" customHeight="1" x14ac:dyDescent="0.2">
      <c r="B907" s="6"/>
      <c r="C907" s="6"/>
    </row>
    <row r="908" spans="2:3" ht="14.25" customHeight="1" x14ac:dyDescent="0.2">
      <c r="B908" s="6"/>
      <c r="C908" s="6"/>
    </row>
    <row r="909" spans="2:3" ht="14.25" customHeight="1" x14ac:dyDescent="0.2">
      <c r="B909" s="6"/>
      <c r="C909" s="6"/>
    </row>
    <row r="910" spans="2:3" ht="14.25" customHeight="1" x14ac:dyDescent="0.2">
      <c r="B910" s="6"/>
      <c r="C910" s="6"/>
    </row>
    <row r="911" spans="2:3" ht="14.25" customHeight="1" x14ac:dyDescent="0.2">
      <c r="B911" s="6"/>
      <c r="C911" s="6"/>
    </row>
    <row r="912" spans="2:3" ht="14.25" customHeight="1" x14ac:dyDescent="0.2">
      <c r="B912" s="6"/>
      <c r="C912" s="6"/>
    </row>
    <row r="913" spans="2:3" ht="14.25" customHeight="1" x14ac:dyDescent="0.2">
      <c r="B913" s="6"/>
      <c r="C913" s="6"/>
    </row>
    <row r="914" spans="2:3" ht="14.25" customHeight="1" x14ac:dyDescent="0.2">
      <c r="B914" s="6"/>
      <c r="C914" s="6"/>
    </row>
    <row r="915" spans="2:3" ht="14.25" customHeight="1" x14ac:dyDescent="0.2">
      <c r="B915" s="6"/>
      <c r="C915" s="6"/>
    </row>
    <row r="916" spans="2:3" ht="14.25" customHeight="1" x14ac:dyDescent="0.2">
      <c r="B916" s="6"/>
      <c r="C916" s="6"/>
    </row>
    <row r="917" spans="2:3" ht="14.25" customHeight="1" x14ac:dyDescent="0.2">
      <c r="B917" s="6"/>
      <c r="C917" s="6"/>
    </row>
    <row r="918" spans="2:3" ht="14.25" customHeight="1" x14ac:dyDescent="0.2">
      <c r="B918" s="6"/>
      <c r="C918" s="6"/>
    </row>
    <row r="919" spans="2:3" ht="14.25" customHeight="1" x14ac:dyDescent="0.2">
      <c r="B919" s="6"/>
      <c r="C919" s="6"/>
    </row>
    <row r="920" spans="2:3" ht="14.25" customHeight="1" x14ac:dyDescent="0.2">
      <c r="B920" s="6"/>
      <c r="C920" s="6"/>
    </row>
    <row r="921" spans="2:3" ht="14.25" customHeight="1" x14ac:dyDescent="0.2">
      <c r="B921" s="6"/>
      <c r="C921" s="6"/>
    </row>
    <row r="922" spans="2:3" ht="14.25" customHeight="1" x14ac:dyDescent="0.2">
      <c r="B922" s="6"/>
      <c r="C922" s="6"/>
    </row>
    <row r="923" spans="2:3" ht="14.25" customHeight="1" x14ac:dyDescent="0.2">
      <c r="B923" s="6"/>
      <c r="C923" s="6"/>
    </row>
    <row r="924" spans="2:3" ht="14.25" customHeight="1" x14ac:dyDescent="0.2">
      <c r="B924" s="6"/>
      <c r="C924" s="6"/>
    </row>
    <row r="925" spans="2:3" ht="14.25" customHeight="1" x14ac:dyDescent="0.2">
      <c r="B925" s="6"/>
      <c r="C925" s="6"/>
    </row>
    <row r="926" spans="2:3" ht="14.25" customHeight="1" x14ac:dyDescent="0.2">
      <c r="B926" s="6"/>
      <c r="C926" s="6"/>
    </row>
    <row r="927" spans="2:3" ht="14.25" customHeight="1" x14ac:dyDescent="0.2">
      <c r="B927" s="6"/>
      <c r="C927" s="6"/>
    </row>
    <row r="928" spans="2:3" ht="14.25" customHeight="1" x14ac:dyDescent="0.2">
      <c r="B928" s="6"/>
      <c r="C928" s="6"/>
    </row>
    <row r="929" spans="2:3" ht="14.25" customHeight="1" x14ac:dyDescent="0.2">
      <c r="B929" s="6"/>
      <c r="C929" s="6"/>
    </row>
    <row r="930" spans="2:3" ht="14.25" customHeight="1" x14ac:dyDescent="0.2">
      <c r="B930" s="6"/>
      <c r="C930" s="6"/>
    </row>
    <row r="931" spans="2:3" ht="14.25" customHeight="1" x14ac:dyDescent="0.2">
      <c r="B931" s="6"/>
      <c r="C931" s="6"/>
    </row>
    <row r="932" spans="2:3" ht="14.25" customHeight="1" x14ac:dyDescent="0.2">
      <c r="B932" s="6"/>
      <c r="C932" s="6"/>
    </row>
    <row r="933" spans="2:3" ht="14.25" customHeight="1" x14ac:dyDescent="0.2">
      <c r="B933" s="6"/>
      <c r="C933" s="6"/>
    </row>
    <row r="934" spans="2:3" ht="14.25" customHeight="1" x14ac:dyDescent="0.2">
      <c r="B934" s="6"/>
      <c r="C934" s="6"/>
    </row>
    <row r="935" spans="2:3" ht="14.25" customHeight="1" x14ac:dyDescent="0.2">
      <c r="B935" s="6"/>
      <c r="C935" s="6"/>
    </row>
    <row r="936" spans="2:3" ht="14.25" customHeight="1" x14ac:dyDescent="0.2">
      <c r="B936" s="6"/>
      <c r="C936" s="6"/>
    </row>
    <row r="937" spans="2:3" ht="14.25" customHeight="1" x14ac:dyDescent="0.2">
      <c r="B937" s="6"/>
      <c r="C937" s="6"/>
    </row>
    <row r="938" spans="2:3" ht="14.25" customHeight="1" x14ac:dyDescent="0.2">
      <c r="B938" s="6"/>
      <c r="C938" s="6"/>
    </row>
    <row r="939" spans="2:3" ht="14.25" customHeight="1" x14ac:dyDescent="0.2">
      <c r="B939" s="6"/>
      <c r="C939" s="6"/>
    </row>
    <row r="940" spans="2:3" ht="14.25" customHeight="1" x14ac:dyDescent="0.2">
      <c r="B940" s="6"/>
      <c r="C940" s="6"/>
    </row>
    <row r="941" spans="2:3" ht="14.25" customHeight="1" x14ac:dyDescent="0.2">
      <c r="B941" s="6"/>
      <c r="C941" s="6"/>
    </row>
    <row r="942" spans="2:3" ht="14.25" customHeight="1" x14ac:dyDescent="0.2">
      <c r="B942" s="6"/>
      <c r="C942" s="6"/>
    </row>
    <row r="943" spans="2:3" ht="14.25" customHeight="1" x14ac:dyDescent="0.2">
      <c r="B943" s="6"/>
      <c r="C943" s="6"/>
    </row>
    <row r="944" spans="2:3" ht="14.25" customHeight="1" x14ac:dyDescent="0.2">
      <c r="B944" s="6"/>
      <c r="C944" s="6"/>
    </row>
    <row r="945" spans="2:3" ht="14.25" customHeight="1" x14ac:dyDescent="0.2">
      <c r="B945" s="6"/>
      <c r="C945" s="6"/>
    </row>
    <row r="946" spans="2:3" ht="14.25" customHeight="1" x14ac:dyDescent="0.2">
      <c r="B946" s="6"/>
      <c r="C946" s="6"/>
    </row>
    <row r="947" spans="2:3" ht="14.25" customHeight="1" x14ac:dyDescent="0.2">
      <c r="B947" s="6"/>
      <c r="C947" s="6"/>
    </row>
    <row r="948" spans="2:3" ht="14.25" customHeight="1" x14ac:dyDescent="0.2">
      <c r="B948" s="6"/>
      <c r="C948" s="6"/>
    </row>
    <row r="949" spans="2:3" ht="14.25" customHeight="1" x14ac:dyDescent="0.2">
      <c r="B949" s="6"/>
      <c r="C949" s="6"/>
    </row>
    <row r="950" spans="2:3" ht="14.25" customHeight="1" x14ac:dyDescent="0.2">
      <c r="B950" s="6"/>
      <c r="C950" s="6"/>
    </row>
    <row r="951" spans="2:3" ht="14.25" customHeight="1" x14ac:dyDescent="0.2">
      <c r="B951" s="6"/>
      <c r="C951" s="6"/>
    </row>
    <row r="952" spans="2:3" ht="14.25" customHeight="1" x14ac:dyDescent="0.2">
      <c r="B952" s="6"/>
      <c r="C952" s="6"/>
    </row>
    <row r="953" spans="2:3" ht="14.25" customHeight="1" x14ac:dyDescent="0.2">
      <c r="B953" s="6"/>
      <c r="C953" s="6"/>
    </row>
    <row r="954" spans="2:3" ht="14.25" customHeight="1" x14ac:dyDescent="0.2">
      <c r="B954" s="6"/>
      <c r="C954" s="6"/>
    </row>
    <row r="955" spans="2:3" ht="14.25" customHeight="1" x14ac:dyDescent="0.2">
      <c r="B955" s="6"/>
      <c r="C955" s="6"/>
    </row>
    <row r="956" spans="2:3" ht="14.25" customHeight="1" x14ac:dyDescent="0.2">
      <c r="B956" s="6"/>
      <c r="C956" s="6"/>
    </row>
    <row r="957" spans="2:3" ht="14.25" customHeight="1" x14ac:dyDescent="0.2">
      <c r="B957" s="6"/>
      <c r="C957" s="6"/>
    </row>
    <row r="958" spans="2:3" ht="14.25" customHeight="1" x14ac:dyDescent="0.2">
      <c r="B958" s="6"/>
      <c r="C958" s="6"/>
    </row>
    <row r="959" spans="2:3" ht="14.25" customHeight="1" x14ac:dyDescent="0.2">
      <c r="B959" s="6"/>
      <c r="C959" s="6"/>
    </row>
    <row r="960" spans="2:3" ht="14.25" customHeight="1" x14ac:dyDescent="0.2">
      <c r="B960" s="6"/>
      <c r="C960" s="6"/>
    </row>
    <row r="961" spans="2:3" ht="14.25" customHeight="1" x14ac:dyDescent="0.2">
      <c r="B961" s="6"/>
      <c r="C961" s="6"/>
    </row>
    <row r="962" spans="2:3" ht="14.25" customHeight="1" x14ac:dyDescent="0.2">
      <c r="B962" s="6"/>
      <c r="C962" s="6"/>
    </row>
    <row r="963" spans="2:3" ht="14.25" customHeight="1" x14ac:dyDescent="0.2">
      <c r="B963" s="6"/>
      <c r="C963" s="6"/>
    </row>
    <row r="964" spans="2:3" ht="14.25" customHeight="1" x14ac:dyDescent="0.2">
      <c r="B964" s="6"/>
      <c r="C964" s="6"/>
    </row>
    <row r="965" spans="2:3" ht="14.25" customHeight="1" x14ac:dyDescent="0.2">
      <c r="B965" s="6"/>
      <c r="C965" s="6"/>
    </row>
    <row r="966" spans="2:3" ht="14.25" customHeight="1" x14ac:dyDescent="0.2">
      <c r="B966" s="6"/>
      <c r="C966" s="6"/>
    </row>
    <row r="967" spans="2:3" ht="14.25" customHeight="1" x14ac:dyDescent="0.2">
      <c r="B967" s="6"/>
      <c r="C967" s="6"/>
    </row>
    <row r="968" spans="2:3" ht="14.25" customHeight="1" x14ac:dyDescent="0.2">
      <c r="B968" s="6"/>
      <c r="C968" s="6"/>
    </row>
    <row r="969" spans="2:3" ht="14.25" customHeight="1" x14ac:dyDescent="0.2">
      <c r="B969" s="6"/>
      <c r="C969" s="6"/>
    </row>
    <row r="970" spans="2:3" ht="14.25" customHeight="1" x14ac:dyDescent="0.2">
      <c r="B970" s="6"/>
      <c r="C970" s="6"/>
    </row>
    <row r="971" spans="2:3" ht="14.25" customHeight="1" x14ac:dyDescent="0.2">
      <c r="B971" s="6"/>
      <c r="C971" s="6"/>
    </row>
    <row r="972" spans="2:3" ht="14.25" customHeight="1" x14ac:dyDescent="0.2">
      <c r="B972" s="6"/>
      <c r="C972" s="6"/>
    </row>
    <row r="973" spans="2:3" ht="14.25" customHeight="1" x14ac:dyDescent="0.2">
      <c r="B973" s="6"/>
      <c r="C973" s="6"/>
    </row>
    <row r="974" spans="2:3" ht="14.25" customHeight="1" x14ac:dyDescent="0.2">
      <c r="B974" s="6"/>
      <c r="C974" s="6"/>
    </row>
    <row r="975" spans="2:3" ht="14.25" customHeight="1" x14ac:dyDescent="0.2">
      <c r="B975" s="6"/>
      <c r="C975" s="6"/>
    </row>
    <row r="976" spans="2:3" ht="14.25" customHeight="1" x14ac:dyDescent="0.2">
      <c r="B976" s="6"/>
      <c r="C976" s="6"/>
    </row>
    <row r="977" spans="2:3" ht="14.25" customHeight="1" x14ac:dyDescent="0.2">
      <c r="B977" s="6"/>
      <c r="C977" s="6"/>
    </row>
    <row r="978" spans="2:3" ht="14.25" customHeight="1" x14ac:dyDescent="0.2">
      <c r="B978" s="6"/>
      <c r="C978" s="6"/>
    </row>
    <row r="979" spans="2:3" ht="14.25" customHeight="1" x14ac:dyDescent="0.2">
      <c r="B979" s="6"/>
      <c r="C979" s="6"/>
    </row>
    <row r="980" spans="2:3" ht="14.25" customHeight="1" x14ac:dyDescent="0.2">
      <c r="B980" s="6"/>
      <c r="C980" s="6"/>
    </row>
    <row r="981" spans="2:3" ht="14.25" customHeight="1" x14ac:dyDescent="0.2">
      <c r="B981" s="6"/>
      <c r="C981" s="6"/>
    </row>
    <row r="982" spans="2:3" ht="14.25" customHeight="1" x14ac:dyDescent="0.2">
      <c r="B982" s="6"/>
      <c r="C982" s="6"/>
    </row>
    <row r="983" spans="2:3" ht="14.25" customHeight="1" x14ac:dyDescent="0.2">
      <c r="B983" s="6"/>
      <c r="C983" s="6"/>
    </row>
    <row r="984" spans="2:3" ht="14.25" customHeight="1" x14ac:dyDescent="0.2">
      <c r="B984" s="6"/>
      <c r="C984" s="6"/>
    </row>
    <row r="985" spans="2:3" ht="14.25" customHeight="1" x14ac:dyDescent="0.2">
      <c r="B985" s="6"/>
      <c r="C985" s="6"/>
    </row>
    <row r="986" spans="2:3" ht="14.25" customHeight="1" x14ac:dyDescent="0.2">
      <c r="B986" s="6"/>
      <c r="C986" s="6"/>
    </row>
    <row r="987" spans="2:3" ht="14.25" customHeight="1" x14ac:dyDescent="0.2">
      <c r="B987" s="6"/>
      <c r="C987" s="6"/>
    </row>
    <row r="988" spans="2:3" ht="14.25" customHeight="1" x14ac:dyDescent="0.2">
      <c r="B988" s="6"/>
      <c r="C988" s="6"/>
    </row>
    <row r="989" spans="2:3" ht="14.25" customHeight="1" x14ac:dyDescent="0.2">
      <c r="B989" s="6"/>
      <c r="C989" s="6"/>
    </row>
    <row r="990" spans="2:3" ht="14.25" customHeight="1" x14ac:dyDescent="0.2">
      <c r="B990" s="6"/>
      <c r="C990" s="6"/>
    </row>
    <row r="991" spans="2:3" ht="14.25" customHeight="1" x14ac:dyDescent="0.2">
      <c r="B991" s="6"/>
      <c r="C991" s="6"/>
    </row>
    <row r="992" spans="2:3" ht="14.25" customHeight="1" x14ac:dyDescent="0.2">
      <c r="B992" s="6"/>
      <c r="C992" s="6"/>
    </row>
    <row r="993" spans="2:3" ht="14.25" customHeight="1" x14ac:dyDescent="0.2">
      <c r="B993" s="6"/>
      <c r="C993" s="6"/>
    </row>
    <row r="994" spans="2:3" ht="14.25" customHeight="1" x14ac:dyDescent="0.2">
      <c r="B994" s="6"/>
      <c r="C994" s="6"/>
    </row>
    <row r="995" spans="2:3" ht="14.25" customHeight="1" x14ac:dyDescent="0.2">
      <c r="B995" s="6"/>
      <c r="C995" s="6"/>
    </row>
    <row r="996" spans="2:3" ht="14.25" customHeight="1" x14ac:dyDescent="0.2">
      <c r="B996" s="6"/>
      <c r="C996" s="6"/>
    </row>
    <row r="997" spans="2:3" ht="14.25" customHeight="1" x14ac:dyDescent="0.2">
      <c r="B997" s="6"/>
      <c r="C997" s="6"/>
    </row>
    <row r="998" spans="2:3" ht="14.25" customHeight="1" x14ac:dyDescent="0.2">
      <c r="B998" s="6"/>
      <c r="C998" s="6"/>
    </row>
    <row r="999" spans="2:3" ht="14.25" customHeight="1" x14ac:dyDescent="0.2">
      <c r="B999" s="6"/>
      <c r="C999" s="6"/>
    </row>
    <row r="1000" spans="2:3" ht="14.25" customHeight="1" x14ac:dyDescent="0.2">
      <c r="B1000" s="6"/>
      <c r="C1000" s="6"/>
    </row>
    <row r="1001" spans="2:3" ht="14.25" customHeight="1" x14ac:dyDescent="0.2">
      <c r="B1001" s="6"/>
      <c r="C1001" s="6"/>
    </row>
    <row r="1002" spans="2:3" ht="14.25" customHeight="1" x14ac:dyDescent="0.2">
      <c r="B1002" s="6"/>
      <c r="C1002" s="6"/>
    </row>
    <row r="1003" spans="2:3" ht="14.25" customHeight="1" x14ac:dyDescent="0.2">
      <c r="B1003" s="6"/>
      <c r="C1003" s="6"/>
    </row>
    <row r="1004" spans="2:3" ht="14.25" customHeight="1" x14ac:dyDescent="0.2">
      <c r="B1004" s="6"/>
      <c r="C1004" s="6"/>
    </row>
    <row r="1005" spans="2:3" ht="14.25" customHeight="1" x14ac:dyDescent="0.2">
      <c r="B1005" s="6"/>
      <c r="C1005" s="6"/>
    </row>
    <row r="1006" spans="2:3" ht="14.25" customHeight="1" x14ac:dyDescent="0.2">
      <c r="B1006" s="6"/>
      <c r="C1006" s="6"/>
    </row>
    <row r="1007" spans="2:3" ht="14.25" customHeight="1" x14ac:dyDescent="0.2">
      <c r="B1007" s="6"/>
      <c r="C1007" s="6"/>
    </row>
    <row r="1008" spans="2:3" ht="14.25" customHeight="1" x14ac:dyDescent="0.2">
      <c r="B1008" s="6"/>
      <c r="C1008" s="6"/>
    </row>
    <row r="1009" spans="2:3" ht="14.25" customHeight="1" x14ac:dyDescent="0.2">
      <c r="B1009" s="6"/>
      <c r="C1009" s="6"/>
    </row>
    <row r="1010" spans="2:3" ht="14.25" customHeight="1" x14ac:dyDescent="0.2">
      <c r="B1010" s="6"/>
      <c r="C1010" s="6"/>
    </row>
    <row r="1011" spans="2:3" ht="14.25" customHeight="1" x14ac:dyDescent="0.2">
      <c r="B1011" s="6"/>
      <c r="C1011" s="6"/>
    </row>
  </sheetData>
  <mergeCells count="60">
    <mergeCell ref="A1:N1"/>
    <mergeCell ref="A13:N13"/>
    <mergeCell ref="A28:N28"/>
    <mergeCell ref="A38:N38"/>
    <mergeCell ref="A50:N50"/>
    <mergeCell ref="J29:K29"/>
    <mergeCell ref="H39:H40"/>
    <mergeCell ref="I39:I40"/>
    <mergeCell ref="J39:K39"/>
    <mergeCell ref="L14:M14"/>
    <mergeCell ref="E29:E30"/>
    <mergeCell ref="F29:F30"/>
    <mergeCell ref="G29:G30"/>
    <mergeCell ref="H29:H30"/>
    <mergeCell ref="I29:I30"/>
    <mergeCell ref="I2:I3"/>
    <mergeCell ref="I14:I15"/>
    <mergeCell ref="J14:K14"/>
    <mergeCell ref="A51:A52"/>
    <mergeCell ref="B51:B52"/>
    <mergeCell ref="C51:C52"/>
    <mergeCell ref="D51:D52"/>
    <mergeCell ref="E51:E52"/>
    <mergeCell ref="F51:F52"/>
    <mergeCell ref="G51:G52"/>
    <mergeCell ref="H51:H52"/>
    <mergeCell ref="I51:I52"/>
    <mergeCell ref="J51:K51"/>
    <mergeCell ref="E2:E3"/>
    <mergeCell ref="F2:F3"/>
    <mergeCell ref="L51:M51"/>
    <mergeCell ref="A14:A15"/>
    <mergeCell ref="A29:A30"/>
    <mergeCell ref="B29:B30"/>
    <mergeCell ref="C29:C30"/>
    <mergeCell ref="D29:D30"/>
    <mergeCell ref="L29:M29"/>
    <mergeCell ref="B14:B15"/>
    <mergeCell ref="C14:C15"/>
    <mergeCell ref="D14:D15"/>
    <mergeCell ref="E14:E15"/>
    <mergeCell ref="H14:H15"/>
    <mergeCell ref="F14:F15"/>
    <mergeCell ref="G14:G15"/>
    <mergeCell ref="L2:M2"/>
    <mergeCell ref="G2:G3"/>
    <mergeCell ref="H2:H3"/>
    <mergeCell ref="L39:M39"/>
    <mergeCell ref="A39:A40"/>
    <mergeCell ref="B39:B40"/>
    <mergeCell ref="C39:C40"/>
    <mergeCell ref="D39:D40"/>
    <mergeCell ref="E39:E40"/>
    <mergeCell ref="F39:F40"/>
    <mergeCell ref="G39:G40"/>
    <mergeCell ref="J2:K2"/>
    <mergeCell ref="A2:A3"/>
    <mergeCell ref="B2:B3"/>
    <mergeCell ref="C2:C3"/>
    <mergeCell ref="D2:D3"/>
  </mergeCells>
  <pageMargins left="0.7" right="0.7" top="0.75" bottom="0.75" header="0" footer="0"/>
  <pageSetup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H1004"/>
  <sheetViews>
    <sheetView view="pageBreakPreview" topLeftCell="A36" zoomScale="75" zoomScaleNormal="100" zoomScaleSheetLayoutView="115" workbookViewId="0">
      <selection activeCell="E3" sqref="E3"/>
    </sheetView>
  </sheetViews>
  <sheetFormatPr baseColWidth="10" defaultColWidth="14.5" defaultRowHeight="15" customHeight="1" x14ac:dyDescent="0.2"/>
  <cols>
    <col min="1" max="1" width="14.5" style="43"/>
    <col min="2" max="2" width="47" style="43" customWidth="1"/>
    <col min="3" max="4" width="21.33203125" style="43" customWidth="1"/>
    <col min="5" max="5" width="19.6640625" style="43" customWidth="1"/>
    <col min="6" max="6" width="19.33203125" style="43" customWidth="1"/>
    <col min="7" max="7" width="9.83203125" style="43" customWidth="1"/>
    <col min="8" max="8" width="18.6640625" style="43" customWidth="1"/>
    <col min="9" max="16384" width="14.5" style="43"/>
  </cols>
  <sheetData>
    <row r="1" spans="1:8" ht="14.25" customHeight="1" x14ac:dyDescent="0.2">
      <c r="A1" s="143" t="s">
        <v>1565</v>
      </c>
      <c r="B1" s="143"/>
      <c r="C1" s="143"/>
      <c r="D1" s="143"/>
      <c r="E1" s="143"/>
      <c r="F1" s="143"/>
      <c r="G1" s="143"/>
      <c r="H1" s="143"/>
    </row>
    <row r="2" spans="1:8" ht="25.5" customHeight="1" x14ac:dyDescent="0.2">
      <c r="A2" s="145" t="s">
        <v>1138</v>
      </c>
      <c r="B2" s="145" t="s">
        <v>1566</v>
      </c>
      <c r="C2" s="145" t="s">
        <v>1567</v>
      </c>
      <c r="D2" s="145" t="s">
        <v>1123</v>
      </c>
      <c r="E2" s="147" t="s">
        <v>1568</v>
      </c>
      <c r="F2" s="149"/>
      <c r="G2" s="147" t="s">
        <v>1569</v>
      </c>
      <c r="H2" s="149"/>
    </row>
    <row r="3" spans="1:8" ht="14.25" customHeight="1" x14ac:dyDescent="0.2">
      <c r="A3" s="146"/>
      <c r="B3" s="150"/>
      <c r="C3" s="150"/>
      <c r="D3" s="150"/>
      <c r="E3" s="72" t="s">
        <v>1570</v>
      </c>
      <c r="F3" s="72" t="s">
        <v>1431</v>
      </c>
      <c r="G3" s="72" t="s">
        <v>1571</v>
      </c>
      <c r="H3" s="72" t="s">
        <v>1572</v>
      </c>
    </row>
    <row r="4" spans="1:8" ht="144" x14ac:dyDescent="0.2">
      <c r="A4" s="95" t="s">
        <v>1152</v>
      </c>
      <c r="B4" s="57" t="s">
        <v>1114</v>
      </c>
      <c r="C4" s="114" t="s">
        <v>1153</v>
      </c>
      <c r="D4" s="57" t="s">
        <v>1125</v>
      </c>
      <c r="E4" s="58" t="s">
        <v>1588</v>
      </c>
      <c r="F4" s="58" t="s">
        <v>1589</v>
      </c>
      <c r="G4" s="58">
        <v>2</v>
      </c>
      <c r="H4" s="58" t="s">
        <v>1590</v>
      </c>
    </row>
    <row r="5" spans="1:8" ht="160" x14ac:dyDescent="0.2">
      <c r="A5" s="95" t="s">
        <v>1152</v>
      </c>
      <c r="B5" s="57" t="s">
        <v>1114</v>
      </c>
      <c r="C5" s="114" t="s">
        <v>1157</v>
      </c>
      <c r="D5" s="57" t="s">
        <v>1156</v>
      </c>
      <c r="E5" s="58" t="s">
        <v>1588</v>
      </c>
      <c r="F5" s="58" t="s">
        <v>1591</v>
      </c>
      <c r="G5" s="58">
        <v>2</v>
      </c>
      <c r="H5" s="58" t="s">
        <v>1592</v>
      </c>
    </row>
    <row r="6" spans="1:8" ht="160" x14ac:dyDescent="0.2">
      <c r="A6" s="95" t="s">
        <v>1152</v>
      </c>
      <c r="B6" s="57" t="s">
        <v>1114</v>
      </c>
      <c r="C6" s="114" t="s">
        <v>1159</v>
      </c>
      <c r="D6" s="57" t="s">
        <v>1125</v>
      </c>
      <c r="E6" s="58" t="s">
        <v>1588</v>
      </c>
      <c r="F6" s="58" t="s">
        <v>1593</v>
      </c>
      <c r="G6" s="58">
        <v>2</v>
      </c>
      <c r="H6" s="58" t="s">
        <v>1594</v>
      </c>
    </row>
    <row r="7" spans="1:8" ht="160" x14ac:dyDescent="0.2">
      <c r="A7" s="95" t="s">
        <v>1152</v>
      </c>
      <c r="B7" s="57" t="s">
        <v>1114</v>
      </c>
      <c r="C7" s="114" t="s">
        <v>1161</v>
      </c>
      <c r="D7" s="57" t="s">
        <v>1125</v>
      </c>
      <c r="E7" s="58" t="s">
        <v>1595</v>
      </c>
      <c r="F7" s="58" t="s">
        <v>1596</v>
      </c>
      <c r="G7" s="58">
        <v>2</v>
      </c>
      <c r="H7" s="58" t="s">
        <v>1597</v>
      </c>
    </row>
    <row r="8" spans="1:8" ht="160" x14ac:dyDescent="0.2">
      <c r="A8" s="95" t="s">
        <v>1152</v>
      </c>
      <c r="B8" s="57" t="s">
        <v>1114</v>
      </c>
      <c r="C8" s="114" t="s">
        <v>1163</v>
      </c>
      <c r="D8" s="57" t="s">
        <v>1125</v>
      </c>
      <c r="E8" s="58" t="s">
        <v>1595</v>
      </c>
      <c r="F8" s="58" t="s">
        <v>1598</v>
      </c>
      <c r="G8" s="58">
        <v>2</v>
      </c>
      <c r="H8" s="58" t="s">
        <v>1599</v>
      </c>
    </row>
    <row r="9" spans="1:8" ht="160" x14ac:dyDescent="0.2">
      <c r="A9" s="95" t="s">
        <v>1152</v>
      </c>
      <c r="B9" s="57" t="s">
        <v>1114</v>
      </c>
      <c r="C9" s="114" t="s">
        <v>1165</v>
      </c>
      <c r="D9" s="57" t="s">
        <v>1125</v>
      </c>
      <c r="E9" s="58" t="s">
        <v>1595</v>
      </c>
      <c r="F9" s="58" t="s">
        <v>1600</v>
      </c>
      <c r="G9" s="58">
        <v>2</v>
      </c>
      <c r="H9" s="58" t="s">
        <v>1590</v>
      </c>
    </row>
    <row r="10" spans="1:8" ht="144" x14ac:dyDescent="0.2">
      <c r="A10" s="95" t="s">
        <v>1152</v>
      </c>
      <c r="B10" s="57" t="s">
        <v>1114</v>
      </c>
      <c r="C10" s="114" t="s">
        <v>1166</v>
      </c>
      <c r="D10" s="57" t="s">
        <v>1125</v>
      </c>
      <c r="E10" s="58" t="s">
        <v>1595</v>
      </c>
      <c r="F10" s="58" t="s">
        <v>1601</v>
      </c>
      <c r="G10" s="58">
        <v>2</v>
      </c>
      <c r="H10" s="58" t="s">
        <v>1602</v>
      </c>
    </row>
    <row r="11" spans="1:8" ht="160" x14ac:dyDescent="0.2">
      <c r="A11" s="95" t="s">
        <v>1152</v>
      </c>
      <c r="B11" s="57" t="s">
        <v>1114</v>
      </c>
      <c r="C11" s="114" t="s">
        <v>1167</v>
      </c>
      <c r="D11" s="57" t="s">
        <v>1289</v>
      </c>
      <c r="E11" s="58" t="s">
        <v>1595</v>
      </c>
      <c r="F11" s="58" t="s">
        <v>1603</v>
      </c>
      <c r="G11" s="58">
        <v>2</v>
      </c>
      <c r="H11" s="58" t="s">
        <v>1604</v>
      </c>
    </row>
    <row r="12" spans="1:8" ht="176" x14ac:dyDescent="0.2">
      <c r="A12" s="95" t="s">
        <v>1152</v>
      </c>
      <c r="B12" s="57" t="s">
        <v>1114</v>
      </c>
      <c r="C12" s="114" t="s">
        <v>1168</v>
      </c>
      <c r="D12" s="57" t="s">
        <v>1289</v>
      </c>
      <c r="E12" s="58" t="s">
        <v>1588</v>
      </c>
      <c r="F12" s="58" t="s">
        <v>1605</v>
      </c>
      <c r="G12" s="58">
        <v>2</v>
      </c>
      <c r="H12" s="58" t="s">
        <v>1606</v>
      </c>
    </row>
    <row r="13" spans="1:8" ht="14.25" customHeight="1" x14ac:dyDescent="0.2">
      <c r="A13" s="143" t="s">
        <v>1565</v>
      </c>
      <c r="B13" s="143"/>
      <c r="C13" s="143"/>
      <c r="D13" s="143"/>
      <c r="E13" s="143"/>
      <c r="F13" s="143"/>
      <c r="G13" s="143"/>
      <c r="H13" s="143"/>
    </row>
    <row r="14" spans="1:8" ht="14.25" customHeight="1" x14ac:dyDescent="0.2">
      <c r="A14" s="145" t="s">
        <v>1138</v>
      </c>
      <c r="B14" s="145" t="s">
        <v>1607</v>
      </c>
      <c r="C14" s="145" t="s">
        <v>1424</v>
      </c>
      <c r="D14" s="145" t="s">
        <v>1123</v>
      </c>
      <c r="E14" s="147" t="s">
        <v>1568</v>
      </c>
      <c r="F14" s="149"/>
      <c r="G14" s="147" t="s">
        <v>1569</v>
      </c>
      <c r="H14" s="149"/>
    </row>
    <row r="15" spans="1:8" ht="14.25" customHeight="1" x14ac:dyDescent="0.2">
      <c r="A15" s="146"/>
      <c r="B15" s="150"/>
      <c r="C15" s="150"/>
      <c r="D15" s="150"/>
      <c r="E15" s="72" t="s">
        <v>1570</v>
      </c>
      <c r="F15" s="72" t="s">
        <v>1431</v>
      </c>
      <c r="G15" s="72" t="s">
        <v>1571</v>
      </c>
      <c r="H15" s="72" t="s">
        <v>1572</v>
      </c>
    </row>
    <row r="16" spans="1:8" ht="270" x14ac:dyDescent="0.2">
      <c r="A16" s="91" t="s">
        <v>1172</v>
      </c>
      <c r="B16" s="57" t="s">
        <v>1115</v>
      </c>
      <c r="C16" s="114" t="s">
        <v>1294</v>
      </c>
      <c r="D16" s="57" t="s">
        <v>1173</v>
      </c>
      <c r="E16" s="58" t="s">
        <v>1588</v>
      </c>
      <c r="F16" s="58" t="s">
        <v>1608</v>
      </c>
      <c r="G16" s="58">
        <v>2</v>
      </c>
      <c r="H16" s="58" t="s">
        <v>1609</v>
      </c>
    </row>
    <row r="17" spans="1:8" ht="270" x14ac:dyDescent="0.2">
      <c r="A17" s="91" t="s">
        <v>1172</v>
      </c>
      <c r="B17" s="57" t="s">
        <v>1115</v>
      </c>
      <c r="C17" s="114" t="s">
        <v>1176</v>
      </c>
      <c r="D17" s="57" t="s">
        <v>1173</v>
      </c>
      <c r="E17" s="58" t="s">
        <v>1595</v>
      </c>
      <c r="F17" s="58" t="s">
        <v>1610</v>
      </c>
      <c r="G17" s="58">
        <v>2</v>
      </c>
      <c r="H17" s="58" t="s">
        <v>1611</v>
      </c>
    </row>
    <row r="18" spans="1:8" ht="270" x14ac:dyDescent="0.2">
      <c r="A18" s="91" t="s">
        <v>1172</v>
      </c>
      <c r="B18" s="57" t="s">
        <v>1115</v>
      </c>
      <c r="C18" s="114" t="s">
        <v>1177</v>
      </c>
      <c r="D18" s="57" t="s">
        <v>1129</v>
      </c>
      <c r="E18" s="58" t="s">
        <v>1612</v>
      </c>
      <c r="F18" s="58" t="s">
        <v>1613</v>
      </c>
      <c r="G18" s="58">
        <v>2</v>
      </c>
      <c r="H18" s="58" t="s">
        <v>1614</v>
      </c>
    </row>
    <row r="19" spans="1:8" ht="270" x14ac:dyDescent="0.2">
      <c r="A19" s="91" t="s">
        <v>1172</v>
      </c>
      <c r="B19" s="57" t="s">
        <v>1115</v>
      </c>
      <c r="C19" s="114" t="s">
        <v>1180</v>
      </c>
      <c r="D19" s="57" t="s">
        <v>1130</v>
      </c>
      <c r="E19" s="58" t="s">
        <v>1615</v>
      </c>
      <c r="F19" s="58" t="s">
        <v>1616</v>
      </c>
      <c r="G19" s="58">
        <v>2</v>
      </c>
      <c r="H19" s="58" t="s">
        <v>1617</v>
      </c>
    </row>
    <row r="20" spans="1:8" ht="270" x14ac:dyDescent="0.2">
      <c r="A20" s="91" t="s">
        <v>1172</v>
      </c>
      <c r="B20" s="57" t="s">
        <v>1115</v>
      </c>
      <c r="C20" s="114" t="s">
        <v>1182</v>
      </c>
      <c r="D20" s="57" t="s">
        <v>1179</v>
      </c>
      <c r="E20" s="58" t="s">
        <v>1595</v>
      </c>
      <c r="F20" s="58" t="s">
        <v>1618</v>
      </c>
      <c r="G20" s="58">
        <v>2</v>
      </c>
      <c r="H20" s="58" t="s">
        <v>1619</v>
      </c>
    </row>
    <row r="21" spans="1:8" ht="270" x14ac:dyDescent="0.2">
      <c r="A21" s="91" t="s">
        <v>1172</v>
      </c>
      <c r="B21" s="57" t="s">
        <v>1115</v>
      </c>
      <c r="C21" s="114" t="s">
        <v>1184</v>
      </c>
      <c r="D21" s="57" t="s">
        <v>1129</v>
      </c>
      <c r="E21" s="58" t="s">
        <v>1595</v>
      </c>
      <c r="F21" s="58" t="s">
        <v>1620</v>
      </c>
      <c r="G21" s="58">
        <v>2</v>
      </c>
      <c r="H21" s="58" t="s">
        <v>1621</v>
      </c>
    </row>
    <row r="22" spans="1:8" ht="270" x14ac:dyDescent="0.2">
      <c r="A22" s="91" t="s">
        <v>1172</v>
      </c>
      <c r="B22" s="57" t="s">
        <v>1115</v>
      </c>
      <c r="C22" s="114" t="s">
        <v>1186</v>
      </c>
      <c r="D22" s="57" t="s">
        <v>1183</v>
      </c>
      <c r="E22" s="58" t="s">
        <v>1622</v>
      </c>
      <c r="F22" s="58" t="s">
        <v>1623</v>
      </c>
      <c r="G22" s="58">
        <v>2</v>
      </c>
      <c r="H22" s="58" t="s">
        <v>1624</v>
      </c>
    </row>
    <row r="23" spans="1:8" ht="270" x14ac:dyDescent="0.2">
      <c r="A23" s="91" t="s">
        <v>1172</v>
      </c>
      <c r="B23" s="57" t="s">
        <v>1115</v>
      </c>
      <c r="C23" s="114" t="s">
        <v>1188</v>
      </c>
      <c r="D23" s="57" t="s">
        <v>1183</v>
      </c>
      <c r="E23" s="58" t="s">
        <v>1588</v>
      </c>
      <c r="F23" s="58" t="s">
        <v>1625</v>
      </c>
      <c r="G23" s="58">
        <v>2</v>
      </c>
      <c r="H23" s="58" t="s">
        <v>1626</v>
      </c>
    </row>
    <row r="24" spans="1:8" ht="270" x14ac:dyDescent="0.2">
      <c r="A24" s="91" t="s">
        <v>1172</v>
      </c>
      <c r="B24" s="57" t="s">
        <v>1115</v>
      </c>
      <c r="C24" s="114" t="s">
        <v>1189</v>
      </c>
      <c r="D24" s="57" t="s">
        <v>1129</v>
      </c>
      <c r="E24" s="58" t="s">
        <v>1612</v>
      </c>
      <c r="F24" s="58" t="s">
        <v>1627</v>
      </c>
      <c r="G24" s="58">
        <v>2</v>
      </c>
      <c r="H24" s="58" t="s">
        <v>1628</v>
      </c>
    </row>
    <row r="25" spans="1:8" ht="270" x14ac:dyDescent="0.2">
      <c r="A25" s="91" t="s">
        <v>1172</v>
      </c>
      <c r="B25" s="57" t="s">
        <v>1115</v>
      </c>
      <c r="C25" s="114" t="s">
        <v>1190</v>
      </c>
      <c r="D25" s="57" t="s">
        <v>1130</v>
      </c>
      <c r="E25" s="58" t="s">
        <v>1595</v>
      </c>
      <c r="F25" s="58" t="s">
        <v>1629</v>
      </c>
      <c r="G25" s="58">
        <v>2</v>
      </c>
      <c r="H25" s="58" t="s">
        <v>1630</v>
      </c>
    </row>
    <row r="26" spans="1:8" ht="270" x14ac:dyDescent="0.2">
      <c r="A26" s="91" t="s">
        <v>1172</v>
      </c>
      <c r="B26" s="57" t="s">
        <v>1115</v>
      </c>
      <c r="C26" s="114" t="s">
        <v>1192</v>
      </c>
      <c r="D26" s="57" t="s">
        <v>1173</v>
      </c>
      <c r="E26" s="58" t="s">
        <v>1631</v>
      </c>
      <c r="F26" s="58" t="s">
        <v>1632</v>
      </c>
      <c r="G26" s="58">
        <v>2</v>
      </c>
      <c r="H26" s="58" t="s">
        <v>1633</v>
      </c>
    </row>
    <row r="27" spans="1:8" ht="270" x14ac:dyDescent="0.2">
      <c r="A27" s="91" t="s">
        <v>1172</v>
      </c>
      <c r="B27" s="57" t="s">
        <v>1115</v>
      </c>
      <c r="C27" s="114" t="s">
        <v>1194</v>
      </c>
      <c r="D27" s="57" t="s">
        <v>1193</v>
      </c>
      <c r="E27" s="58" t="s">
        <v>1595</v>
      </c>
      <c r="F27" s="58" t="s">
        <v>1634</v>
      </c>
      <c r="G27" s="58">
        <v>2</v>
      </c>
      <c r="H27" s="58" t="s">
        <v>1635</v>
      </c>
    </row>
    <row r="28" spans="1:8" ht="14.25" customHeight="1" x14ac:dyDescent="0.2">
      <c r="A28" s="143" t="s">
        <v>1565</v>
      </c>
      <c r="B28" s="143"/>
      <c r="C28" s="143"/>
      <c r="D28" s="143"/>
      <c r="E28" s="143"/>
      <c r="F28" s="143"/>
      <c r="G28" s="143"/>
      <c r="H28" s="143"/>
    </row>
    <row r="29" spans="1:8" ht="14.25" customHeight="1" x14ac:dyDescent="0.2">
      <c r="A29" s="145" t="s">
        <v>1138</v>
      </c>
      <c r="B29" s="145" t="s">
        <v>1607</v>
      </c>
      <c r="C29" s="145" t="s">
        <v>1424</v>
      </c>
      <c r="D29" s="145" t="s">
        <v>1123</v>
      </c>
      <c r="E29" s="147" t="s">
        <v>1568</v>
      </c>
      <c r="F29" s="149"/>
      <c r="G29" s="147" t="s">
        <v>1569</v>
      </c>
      <c r="H29" s="149"/>
    </row>
    <row r="30" spans="1:8" ht="14.25" customHeight="1" x14ac:dyDescent="0.2">
      <c r="A30" s="146"/>
      <c r="B30" s="150"/>
      <c r="C30" s="150"/>
      <c r="D30" s="150"/>
      <c r="E30" s="72" t="s">
        <v>1570</v>
      </c>
      <c r="F30" s="72" t="s">
        <v>1431</v>
      </c>
      <c r="G30" s="72" t="s">
        <v>1571</v>
      </c>
      <c r="H30" s="72" t="s">
        <v>1572</v>
      </c>
    </row>
    <row r="31" spans="1:8" ht="160" x14ac:dyDescent="0.2">
      <c r="A31" s="88" t="s">
        <v>563</v>
      </c>
      <c r="B31" s="58" t="s">
        <v>1116</v>
      </c>
      <c r="C31" s="114" t="s">
        <v>1197</v>
      </c>
      <c r="D31" s="57" t="s">
        <v>1129</v>
      </c>
      <c r="E31" s="58" t="s">
        <v>1612</v>
      </c>
      <c r="F31" s="58" t="s">
        <v>1636</v>
      </c>
      <c r="G31" s="58">
        <v>2</v>
      </c>
      <c r="H31" s="58" t="s">
        <v>1637</v>
      </c>
    </row>
    <row r="32" spans="1:8" ht="160" x14ac:dyDescent="0.2">
      <c r="A32" s="88" t="s">
        <v>563</v>
      </c>
      <c r="B32" s="58" t="s">
        <v>1116</v>
      </c>
      <c r="C32" s="114" t="s">
        <v>1199</v>
      </c>
      <c r="D32" s="57" t="s">
        <v>1127</v>
      </c>
      <c r="E32" s="58" t="s">
        <v>1638</v>
      </c>
      <c r="F32" s="58" t="s">
        <v>1639</v>
      </c>
      <c r="G32" s="58">
        <v>2</v>
      </c>
      <c r="H32" s="58" t="s">
        <v>1640</v>
      </c>
    </row>
    <row r="33" spans="1:8" ht="160" x14ac:dyDescent="0.2">
      <c r="A33" s="88" t="s">
        <v>563</v>
      </c>
      <c r="B33" s="58" t="s">
        <v>1116</v>
      </c>
      <c r="C33" s="114" t="s">
        <v>1200</v>
      </c>
      <c r="D33" s="57" t="s">
        <v>1128</v>
      </c>
      <c r="E33" s="58" t="s">
        <v>1641</v>
      </c>
      <c r="F33" s="58" t="s">
        <v>1642</v>
      </c>
      <c r="G33" s="58">
        <v>2</v>
      </c>
      <c r="H33" s="58" t="s">
        <v>1643</v>
      </c>
    </row>
    <row r="34" spans="1:8" ht="160" x14ac:dyDescent="0.2">
      <c r="A34" s="88" t="s">
        <v>563</v>
      </c>
      <c r="B34" s="58" t="s">
        <v>1116</v>
      </c>
      <c r="C34" s="114" t="s">
        <v>1203</v>
      </c>
      <c r="D34" s="57" t="s">
        <v>1128</v>
      </c>
      <c r="E34" s="58" t="s">
        <v>1644</v>
      </c>
      <c r="F34" s="58" t="s">
        <v>1645</v>
      </c>
      <c r="G34" s="58">
        <v>2</v>
      </c>
      <c r="H34" s="58" t="s">
        <v>1646</v>
      </c>
    </row>
    <row r="35" spans="1:8" ht="160" x14ac:dyDescent="0.2">
      <c r="A35" s="88" t="s">
        <v>563</v>
      </c>
      <c r="B35" s="58" t="s">
        <v>1116</v>
      </c>
      <c r="C35" s="114" t="s">
        <v>1205</v>
      </c>
      <c r="D35" s="57" t="s">
        <v>1128</v>
      </c>
      <c r="E35" s="58" t="s">
        <v>1595</v>
      </c>
      <c r="F35" s="58" t="s">
        <v>1647</v>
      </c>
      <c r="G35" s="58">
        <v>2</v>
      </c>
      <c r="H35" s="58" t="s">
        <v>1648</v>
      </c>
    </row>
    <row r="36" spans="1:8" ht="160" x14ac:dyDescent="0.2">
      <c r="A36" s="88" t="s">
        <v>563</v>
      </c>
      <c r="B36" s="58" t="s">
        <v>1116</v>
      </c>
      <c r="C36" s="114" t="s">
        <v>1207</v>
      </c>
      <c r="D36" s="57" t="s">
        <v>1128</v>
      </c>
      <c r="E36" s="58" t="s">
        <v>1649</v>
      </c>
      <c r="F36" s="58" t="s">
        <v>1650</v>
      </c>
      <c r="G36" s="58">
        <v>2</v>
      </c>
      <c r="H36" s="58" t="s">
        <v>1651</v>
      </c>
    </row>
    <row r="37" spans="1:8" ht="160" x14ac:dyDescent="0.2">
      <c r="A37" s="88" t="s">
        <v>563</v>
      </c>
      <c r="B37" s="58" t="s">
        <v>1116</v>
      </c>
      <c r="C37" s="114" t="s">
        <v>1208</v>
      </c>
      <c r="D37" s="57" t="s">
        <v>1128</v>
      </c>
      <c r="E37" s="58" t="s">
        <v>1652</v>
      </c>
      <c r="F37" s="58" t="s">
        <v>1653</v>
      </c>
      <c r="G37" s="58">
        <v>2</v>
      </c>
      <c r="H37" s="58" t="s">
        <v>1654</v>
      </c>
    </row>
    <row r="38" spans="1:8" ht="14.25" customHeight="1" x14ac:dyDescent="0.2">
      <c r="A38" s="143" t="s">
        <v>1565</v>
      </c>
      <c r="B38" s="143"/>
      <c r="C38" s="143"/>
      <c r="D38" s="143"/>
      <c r="E38" s="143"/>
      <c r="F38" s="143"/>
      <c r="G38" s="143"/>
      <c r="H38" s="143"/>
    </row>
    <row r="39" spans="1:8" ht="14.25" customHeight="1" x14ac:dyDescent="0.2">
      <c r="A39" s="145" t="s">
        <v>1138</v>
      </c>
      <c r="B39" s="145" t="s">
        <v>1607</v>
      </c>
      <c r="C39" s="145" t="s">
        <v>1424</v>
      </c>
      <c r="D39" s="145" t="s">
        <v>1123</v>
      </c>
      <c r="E39" s="147" t="s">
        <v>1568</v>
      </c>
      <c r="F39" s="149"/>
      <c r="G39" s="147" t="s">
        <v>1569</v>
      </c>
      <c r="H39" s="149"/>
    </row>
    <row r="40" spans="1:8" ht="14.25" customHeight="1" x14ac:dyDescent="0.2">
      <c r="A40" s="146"/>
      <c r="B40" s="150"/>
      <c r="C40" s="150"/>
      <c r="D40" s="150"/>
      <c r="E40" s="72" t="s">
        <v>1570</v>
      </c>
      <c r="F40" s="72" t="s">
        <v>1431</v>
      </c>
      <c r="G40" s="72" t="s">
        <v>1571</v>
      </c>
      <c r="H40" s="72" t="s">
        <v>1572</v>
      </c>
    </row>
    <row r="41" spans="1:8" ht="150" x14ac:dyDescent="0.2">
      <c r="A41" s="86" t="s">
        <v>1210</v>
      </c>
      <c r="B41" s="57" t="s">
        <v>1117</v>
      </c>
      <c r="C41" s="114" t="s">
        <v>1212</v>
      </c>
      <c r="D41" s="57" t="s">
        <v>1137</v>
      </c>
      <c r="E41" s="58" t="s">
        <v>1655</v>
      </c>
      <c r="F41" s="58" t="s">
        <v>1656</v>
      </c>
      <c r="G41" s="58">
        <v>2</v>
      </c>
      <c r="H41" s="58" t="s">
        <v>1657</v>
      </c>
    </row>
    <row r="42" spans="1:8" ht="150" x14ac:dyDescent="0.2">
      <c r="A42" s="86" t="s">
        <v>1210</v>
      </c>
      <c r="B42" s="57" t="s">
        <v>1117</v>
      </c>
      <c r="C42" s="114" t="s">
        <v>1215</v>
      </c>
      <c r="D42" s="57" t="s">
        <v>1137</v>
      </c>
      <c r="E42" s="58" t="s">
        <v>1595</v>
      </c>
      <c r="F42" s="58" t="s">
        <v>1658</v>
      </c>
      <c r="G42" s="58">
        <v>2</v>
      </c>
      <c r="H42" s="58" t="s">
        <v>1659</v>
      </c>
    </row>
    <row r="43" spans="1:8" ht="150" x14ac:dyDescent="0.2">
      <c r="A43" s="86" t="s">
        <v>1210</v>
      </c>
      <c r="B43" s="57" t="s">
        <v>1117</v>
      </c>
      <c r="C43" s="114" t="s">
        <v>1218</v>
      </c>
      <c r="D43" s="57" t="s">
        <v>1137</v>
      </c>
      <c r="E43" s="58" t="s">
        <v>1655</v>
      </c>
      <c r="F43" s="58" t="s">
        <v>1660</v>
      </c>
      <c r="G43" s="58">
        <v>2</v>
      </c>
      <c r="H43" s="58" t="s">
        <v>1661</v>
      </c>
    </row>
    <row r="44" spans="1:8" ht="150" x14ac:dyDescent="0.2">
      <c r="A44" s="86" t="s">
        <v>1210</v>
      </c>
      <c r="B44" s="57" t="s">
        <v>1117</v>
      </c>
      <c r="C44" s="114" t="s">
        <v>1221</v>
      </c>
      <c r="D44" s="57" t="s">
        <v>1137</v>
      </c>
      <c r="E44" s="58" t="s">
        <v>1662</v>
      </c>
      <c r="F44" s="58" t="s">
        <v>1663</v>
      </c>
      <c r="G44" s="58">
        <v>2</v>
      </c>
      <c r="H44" s="58" t="s">
        <v>1664</v>
      </c>
    </row>
    <row r="45" spans="1:8" ht="150" x14ac:dyDescent="0.2">
      <c r="A45" s="86" t="s">
        <v>1210</v>
      </c>
      <c r="B45" s="57" t="s">
        <v>1117</v>
      </c>
      <c r="C45" s="114" t="s">
        <v>1223</v>
      </c>
      <c r="D45" s="57" t="s">
        <v>1137</v>
      </c>
      <c r="E45" s="58" t="s">
        <v>1665</v>
      </c>
      <c r="F45" s="58" t="s">
        <v>1666</v>
      </c>
      <c r="G45" s="58">
        <v>2</v>
      </c>
      <c r="H45" s="58" t="s">
        <v>1667</v>
      </c>
    </row>
    <row r="46" spans="1:8" ht="160" x14ac:dyDescent="0.2">
      <c r="A46" s="86" t="s">
        <v>1210</v>
      </c>
      <c r="B46" s="57" t="s">
        <v>1117</v>
      </c>
      <c r="C46" s="114" t="s">
        <v>1225</v>
      </c>
      <c r="D46" s="57" t="s">
        <v>1137</v>
      </c>
      <c r="E46" s="58" t="s">
        <v>1615</v>
      </c>
      <c r="F46" s="58" t="s">
        <v>1668</v>
      </c>
      <c r="G46" s="58">
        <v>2</v>
      </c>
      <c r="H46" s="58" t="s">
        <v>1669</v>
      </c>
    </row>
    <row r="47" spans="1:8" ht="150" x14ac:dyDescent="0.2">
      <c r="A47" s="86" t="s">
        <v>1210</v>
      </c>
      <c r="B47" s="57" t="s">
        <v>1117</v>
      </c>
      <c r="C47" s="114" t="s">
        <v>1228</v>
      </c>
      <c r="D47" s="57" t="s">
        <v>1137</v>
      </c>
      <c r="E47" s="58" t="s">
        <v>1595</v>
      </c>
      <c r="F47" s="58" t="s">
        <v>1670</v>
      </c>
      <c r="G47" s="58">
        <v>2</v>
      </c>
      <c r="H47" s="58" t="s">
        <v>1671</v>
      </c>
    </row>
    <row r="48" spans="1:8" ht="150" x14ac:dyDescent="0.2">
      <c r="A48" s="86" t="s">
        <v>1210</v>
      </c>
      <c r="B48" s="57" t="s">
        <v>1117</v>
      </c>
      <c r="C48" s="114" t="s">
        <v>1231</v>
      </c>
      <c r="D48" s="57" t="s">
        <v>1137</v>
      </c>
      <c r="E48" s="58" t="s">
        <v>1672</v>
      </c>
      <c r="F48" s="58" t="s">
        <v>1673</v>
      </c>
      <c r="G48" s="58">
        <v>2</v>
      </c>
      <c r="H48" s="58" t="s">
        <v>1674</v>
      </c>
    </row>
    <row r="49" spans="1:8" ht="160" x14ac:dyDescent="0.2">
      <c r="A49" s="86" t="s">
        <v>1210</v>
      </c>
      <c r="B49" s="57" t="s">
        <v>1117</v>
      </c>
      <c r="C49" s="114" t="s">
        <v>1233</v>
      </c>
      <c r="D49" s="57" t="s">
        <v>1137</v>
      </c>
      <c r="E49" s="58" t="s">
        <v>1675</v>
      </c>
      <c r="F49" s="58" t="s">
        <v>1676</v>
      </c>
      <c r="G49" s="58">
        <v>2</v>
      </c>
      <c r="H49" s="58" t="s">
        <v>1617</v>
      </c>
    </row>
    <row r="50" spans="1:8" ht="14.25" customHeight="1" x14ac:dyDescent="0.2">
      <c r="A50" s="143" t="s">
        <v>1565</v>
      </c>
      <c r="B50" s="143"/>
      <c r="C50" s="143"/>
      <c r="D50" s="143"/>
      <c r="E50" s="143"/>
      <c r="F50" s="143"/>
      <c r="G50" s="143"/>
      <c r="H50" s="143"/>
    </row>
    <row r="51" spans="1:8" ht="14.25" customHeight="1" x14ac:dyDescent="0.2">
      <c r="A51" s="145" t="s">
        <v>1138</v>
      </c>
      <c r="B51" s="145" t="s">
        <v>1607</v>
      </c>
      <c r="C51" s="145" t="s">
        <v>1424</v>
      </c>
      <c r="D51" s="145" t="s">
        <v>1123</v>
      </c>
      <c r="E51" s="147" t="s">
        <v>1568</v>
      </c>
      <c r="F51" s="149"/>
      <c r="G51" s="147" t="s">
        <v>1569</v>
      </c>
      <c r="H51" s="149"/>
    </row>
    <row r="52" spans="1:8" ht="14.25" customHeight="1" x14ac:dyDescent="0.2">
      <c r="A52" s="146"/>
      <c r="B52" s="150"/>
      <c r="C52" s="150"/>
      <c r="D52" s="150"/>
      <c r="E52" s="72" t="s">
        <v>1570</v>
      </c>
      <c r="F52" s="72" t="s">
        <v>1431</v>
      </c>
      <c r="G52" s="72" t="s">
        <v>1571</v>
      </c>
      <c r="H52" s="72" t="s">
        <v>1572</v>
      </c>
    </row>
    <row r="53" spans="1:8" ht="176" x14ac:dyDescent="0.2">
      <c r="A53" s="76" t="s">
        <v>1235</v>
      </c>
      <c r="B53" s="60" t="s">
        <v>1118</v>
      </c>
      <c r="C53" s="113" t="s">
        <v>1236</v>
      </c>
      <c r="D53" s="59" t="s">
        <v>1132</v>
      </c>
      <c r="E53" s="60" t="s">
        <v>1677</v>
      </c>
      <c r="F53" s="60" t="s">
        <v>1678</v>
      </c>
      <c r="G53" s="60">
        <v>2</v>
      </c>
      <c r="H53" s="60" t="s">
        <v>1679</v>
      </c>
    </row>
    <row r="54" spans="1:8" ht="160" x14ac:dyDescent="0.2">
      <c r="A54" s="76" t="s">
        <v>1235</v>
      </c>
      <c r="B54" s="60" t="s">
        <v>1118</v>
      </c>
      <c r="C54" s="113" t="s">
        <v>1240</v>
      </c>
      <c r="D54" s="59" t="s">
        <v>1239</v>
      </c>
      <c r="E54" s="60" t="s">
        <v>1680</v>
      </c>
      <c r="F54" s="60" t="s">
        <v>1681</v>
      </c>
      <c r="G54" s="60">
        <v>2</v>
      </c>
      <c r="H54" s="60" t="s">
        <v>1682</v>
      </c>
    </row>
    <row r="55" spans="1:8" ht="160" x14ac:dyDescent="0.2">
      <c r="A55" s="76" t="s">
        <v>1235</v>
      </c>
      <c r="B55" s="60" t="s">
        <v>1118</v>
      </c>
      <c r="C55" s="113" t="s">
        <v>1242</v>
      </c>
      <c r="D55" s="59" t="s">
        <v>1132</v>
      </c>
      <c r="E55" s="60" t="s">
        <v>1683</v>
      </c>
      <c r="F55" s="60" t="s">
        <v>1684</v>
      </c>
      <c r="G55" s="60">
        <v>2</v>
      </c>
      <c r="H55" s="60" t="s">
        <v>1685</v>
      </c>
    </row>
    <row r="56" spans="1:8" ht="208" x14ac:dyDescent="0.2">
      <c r="A56" s="76" t="s">
        <v>1235</v>
      </c>
      <c r="B56" s="60" t="s">
        <v>1118</v>
      </c>
      <c r="C56" s="113" t="s">
        <v>1246</v>
      </c>
      <c r="D56" s="59" t="s">
        <v>1245</v>
      </c>
      <c r="E56" s="60" t="s">
        <v>1680</v>
      </c>
      <c r="F56" s="60" t="s">
        <v>1686</v>
      </c>
      <c r="G56" s="60">
        <v>2</v>
      </c>
      <c r="H56" s="60" t="s">
        <v>1687</v>
      </c>
    </row>
    <row r="57" spans="1:8" ht="14.25" customHeight="1" x14ac:dyDescent="0.2"/>
    <row r="58" spans="1:8" ht="14.25" customHeight="1" x14ac:dyDescent="0.2"/>
    <row r="59" spans="1:8" ht="14.25" customHeight="1" x14ac:dyDescent="0.2"/>
    <row r="60" spans="1:8" ht="14.25" customHeight="1" x14ac:dyDescent="0.2"/>
    <row r="61" spans="1:8" ht="14.25" customHeight="1" x14ac:dyDescent="0.2"/>
    <row r="62" spans="1:8" ht="14.25" customHeight="1" x14ac:dyDescent="0.2"/>
    <row r="63" spans="1:8" ht="14.25" customHeight="1" x14ac:dyDescent="0.2"/>
    <row r="64" spans="1:8"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row r="1002" ht="14.25" customHeight="1" x14ac:dyDescent="0.2"/>
    <row r="1003" ht="14.25" customHeight="1" x14ac:dyDescent="0.2"/>
    <row r="1004" ht="14.25" customHeight="1" x14ac:dyDescent="0.2"/>
  </sheetData>
  <mergeCells count="35">
    <mergeCell ref="D2:D3"/>
    <mergeCell ref="E2:F2"/>
    <mergeCell ref="G2:H2"/>
    <mergeCell ref="G39:H39"/>
    <mergeCell ref="B51:B52"/>
    <mergeCell ref="A39:A40"/>
    <mergeCell ref="A51:A52"/>
    <mergeCell ref="A13:H13"/>
    <mergeCell ref="A28:H28"/>
    <mergeCell ref="A38:H38"/>
    <mergeCell ref="A50:H50"/>
    <mergeCell ref="A1:H1"/>
    <mergeCell ref="G14:H14"/>
    <mergeCell ref="B29:B30"/>
    <mergeCell ref="C29:C30"/>
    <mergeCell ref="D29:D30"/>
    <mergeCell ref="E29:F29"/>
    <mergeCell ref="G29:H29"/>
    <mergeCell ref="B14:B15"/>
    <mergeCell ref="C14:C15"/>
    <mergeCell ref="D14:D15"/>
    <mergeCell ref="E14:F14"/>
    <mergeCell ref="A2:A3"/>
    <mergeCell ref="A14:A15"/>
    <mergeCell ref="A29:A30"/>
    <mergeCell ref="B2:B3"/>
    <mergeCell ref="C2:C3"/>
    <mergeCell ref="C51:C52"/>
    <mergeCell ref="D51:D52"/>
    <mergeCell ref="E51:F51"/>
    <mergeCell ref="G51:H51"/>
    <mergeCell ref="B39:B40"/>
    <mergeCell ref="C39:C40"/>
    <mergeCell ref="D39:D40"/>
    <mergeCell ref="E39:F39"/>
  </mergeCells>
  <pageMargins left="0.7" right="0.7" top="0.75" bottom="0.75" header="0.3" footer="0.3"/>
  <pageSetup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K1003"/>
  <sheetViews>
    <sheetView view="pageBreakPreview" topLeftCell="A107" zoomScale="50" zoomScaleNormal="100" zoomScaleSheetLayoutView="85" workbookViewId="0">
      <selection sqref="A1:K1"/>
    </sheetView>
  </sheetViews>
  <sheetFormatPr baseColWidth="10" defaultColWidth="14.5" defaultRowHeight="15" customHeight="1" x14ac:dyDescent="0.2"/>
  <cols>
    <col min="1" max="1" width="14.5" style="43"/>
    <col min="2" max="3" width="21.33203125" customWidth="1"/>
    <col min="4" max="4" width="43.33203125" customWidth="1"/>
    <col min="5" max="5" width="26.1640625" customWidth="1"/>
    <col min="6" max="10" width="21.33203125" customWidth="1"/>
    <col min="11" max="11" width="38.83203125" customWidth="1"/>
  </cols>
  <sheetData>
    <row r="1" spans="1:11" ht="14.25" customHeight="1" x14ac:dyDescent="0.2">
      <c r="A1" s="143" t="s">
        <v>1248</v>
      </c>
      <c r="B1" s="143"/>
      <c r="C1" s="143"/>
      <c r="D1" s="143"/>
      <c r="E1" s="143"/>
      <c r="F1" s="143"/>
      <c r="G1" s="143"/>
      <c r="H1" s="143"/>
      <c r="I1" s="143"/>
      <c r="J1" s="143"/>
      <c r="K1" s="144"/>
    </row>
    <row r="2" spans="1:11" ht="25.5" customHeight="1" x14ac:dyDescent="0.2">
      <c r="A2" s="145" t="s">
        <v>1138</v>
      </c>
      <c r="B2" s="72" t="s">
        <v>1428</v>
      </c>
      <c r="C2" s="72" t="s">
        <v>1430</v>
      </c>
      <c r="D2" s="145" t="s">
        <v>1573</v>
      </c>
      <c r="E2" s="145" t="s">
        <v>1567</v>
      </c>
      <c r="F2" s="145" t="s">
        <v>1123</v>
      </c>
      <c r="G2" s="145" t="s">
        <v>1250</v>
      </c>
      <c r="H2" s="145" t="s">
        <v>498</v>
      </c>
      <c r="I2" s="145" t="s">
        <v>1574</v>
      </c>
      <c r="J2" s="145" t="s">
        <v>496</v>
      </c>
      <c r="K2" s="145" t="s">
        <v>1717</v>
      </c>
    </row>
    <row r="3" spans="1:11" ht="14.25" customHeight="1" x14ac:dyDescent="0.2">
      <c r="A3" s="146"/>
      <c r="B3" s="72" t="s">
        <v>1431</v>
      </c>
      <c r="C3" s="72" t="s">
        <v>1431</v>
      </c>
      <c r="D3" s="146"/>
      <c r="E3" s="146"/>
      <c r="F3" s="146"/>
      <c r="G3" s="146"/>
      <c r="H3" s="146"/>
      <c r="I3" s="146"/>
      <c r="J3" s="146"/>
      <c r="K3" s="146"/>
    </row>
    <row r="4" spans="1:11" ht="120" x14ac:dyDescent="0.2">
      <c r="A4" s="103" t="s">
        <v>1152</v>
      </c>
      <c r="B4" s="90" t="s">
        <v>347</v>
      </c>
      <c r="C4" s="78" t="s">
        <v>301</v>
      </c>
      <c r="D4" s="104" t="s">
        <v>1124</v>
      </c>
      <c r="E4" s="105" t="s">
        <v>1153</v>
      </c>
      <c r="F4" s="90" t="s">
        <v>1125</v>
      </c>
      <c r="G4" s="90" t="s">
        <v>1258</v>
      </c>
      <c r="H4" s="90" t="s">
        <v>1259</v>
      </c>
      <c r="I4" s="90" t="s">
        <v>1261</v>
      </c>
      <c r="J4" s="90" t="s">
        <v>1260</v>
      </c>
      <c r="K4" s="90" t="s">
        <v>1435</v>
      </c>
    </row>
    <row r="5" spans="1:11" ht="180" x14ac:dyDescent="0.2">
      <c r="A5" s="103" t="s">
        <v>1152</v>
      </c>
      <c r="B5" s="78" t="s">
        <v>347</v>
      </c>
      <c r="C5" s="78" t="s">
        <v>301</v>
      </c>
      <c r="D5" s="104" t="s">
        <v>1124</v>
      </c>
      <c r="E5" s="102" t="s">
        <v>1157</v>
      </c>
      <c r="F5" s="90" t="s">
        <v>1156</v>
      </c>
      <c r="G5" s="90" t="s">
        <v>1262</v>
      </c>
      <c r="H5" s="90" t="s">
        <v>1263</v>
      </c>
      <c r="I5" s="90" t="s">
        <v>1265</v>
      </c>
      <c r="J5" s="90" t="s">
        <v>1439</v>
      </c>
      <c r="K5" s="90" t="s">
        <v>1440</v>
      </c>
    </row>
    <row r="6" spans="1:11" ht="128" x14ac:dyDescent="0.2">
      <c r="A6" s="103" t="s">
        <v>1152</v>
      </c>
      <c r="B6" s="78" t="s">
        <v>347</v>
      </c>
      <c r="C6" s="78" t="s">
        <v>394</v>
      </c>
      <c r="D6" s="104" t="s">
        <v>1124</v>
      </c>
      <c r="E6" s="102" t="s">
        <v>1159</v>
      </c>
      <c r="F6" s="90" t="s">
        <v>1125</v>
      </c>
      <c r="G6" s="90" t="s">
        <v>1269</v>
      </c>
      <c r="H6" s="90" t="s">
        <v>1270</v>
      </c>
      <c r="I6" s="90" t="s">
        <v>1272</v>
      </c>
      <c r="J6" s="90" t="s">
        <v>1271</v>
      </c>
      <c r="K6" s="90" t="s">
        <v>1444</v>
      </c>
    </row>
    <row r="7" spans="1:11" ht="144" x14ac:dyDescent="0.2">
      <c r="A7" s="103" t="s">
        <v>1152</v>
      </c>
      <c r="B7" s="78" t="s">
        <v>277</v>
      </c>
      <c r="C7" s="78" t="s">
        <v>65</v>
      </c>
      <c r="D7" s="104" t="s">
        <v>1124</v>
      </c>
      <c r="E7" s="102" t="s">
        <v>1161</v>
      </c>
      <c r="F7" s="90" t="s">
        <v>1125</v>
      </c>
      <c r="G7" s="90" t="s">
        <v>1273</v>
      </c>
      <c r="H7" s="90" t="s">
        <v>1274</v>
      </c>
      <c r="I7" s="90" t="s">
        <v>1276</v>
      </c>
      <c r="J7" s="90" t="s">
        <v>1275</v>
      </c>
      <c r="K7" s="90" t="s">
        <v>1446</v>
      </c>
    </row>
    <row r="8" spans="1:11" ht="128" x14ac:dyDescent="0.2">
      <c r="A8" s="103" t="s">
        <v>1152</v>
      </c>
      <c r="B8" s="78" t="s">
        <v>347</v>
      </c>
      <c r="C8" s="78" t="s">
        <v>389</v>
      </c>
      <c r="D8" s="104" t="s">
        <v>1124</v>
      </c>
      <c r="E8" s="102" t="s">
        <v>1163</v>
      </c>
      <c r="F8" s="90" t="s">
        <v>1125</v>
      </c>
      <c r="G8" s="90" t="s">
        <v>1277</v>
      </c>
      <c r="H8" s="90" t="s">
        <v>1278</v>
      </c>
      <c r="I8" s="90" t="s">
        <v>1280</v>
      </c>
      <c r="J8" s="90" t="s">
        <v>1279</v>
      </c>
      <c r="K8" s="90" t="s">
        <v>1451</v>
      </c>
    </row>
    <row r="9" spans="1:11" ht="128" x14ac:dyDescent="0.2">
      <c r="A9" s="103" t="s">
        <v>1152</v>
      </c>
      <c r="B9" s="78" t="s">
        <v>347</v>
      </c>
      <c r="C9" s="78" t="s">
        <v>301</v>
      </c>
      <c r="D9" s="104" t="s">
        <v>1124</v>
      </c>
      <c r="E9" s="102" t="s">
        <v>1165</v>
      </c>
      <c r="F9" s="90" t="s">
        <v>1125</v>
      </c>
      <c r="G9" s="90" t="s">
        <v>1281</v>
      </c>
      <c r="H9" s="90" t="s">
        <v>1282</v>
      </c>
      <c r="I9" s="90" t="s">
        <v>1284</v>
      </c>
      <c r="J9" s="90" t="s">
        <v>1283</v>
      </c>
      <c r="K9" s="90" t="s">
        <v>1456</v>
      </c>
    </row>
    <row r="10" spans="1:11" ht="128" x14ac:dyDescent="0.2">
      <c r="A10" s="103" t="s">
        <v>1152</v>
      </c>
      <c r="B10" s="78" t="s">
        <v>277</v>
      </c>
      <c r="C10" s="78" t="s">
        <v>141</v>
      </c>
      <c r="D10" s="104" t="s">
        <v>1124</v>
      </c>
      <c r="E10" s="102" t="s">
        <v>1166</v>
      </c>
      <c r="F10" s="90" t="s">
        <v>1125</v>
      </c>
      <c r="G10" s="90" t="s">
        <v>1285</v>
      </c>
      <c r="H10" s="90" t="s">
        <v>1286</v>
      </c>
      <c r="I10" s="90" t="s">
        <v>1288</v>
      </c>
      <c r="J10" s="90" t="s">
        <v>1459</v>
      </c>
      <c r="K10" s="90" t="s">
        <v>1460</v>
      </c>
    </row>
    <row r="11" spans="1:11" ht="128" x14ac:dyDescent="0.2">
      <c r="A11" s="103" t="s">
        <v>1152</v>
      </c>
      <c r="B11" s="78" t="s">
        <v>347</v>
      </c>
      <c r="C11" s="78" t="s">
        <v>229</v>
      </c>
      <c r="D11" s="104" t="s">
        <v>1124</v>
      </c>
      <c r="E11" s="102" t="s">
        <v>1167</v>
      </c>
      <c r="F11" s="90" t="s">
        <v>1125</v>
      </c>
      <c r="G11" s="90" t="s">
        <v>1290</v>
      </c>
      <c r="H11" s="90" t="s">
        <v>1291</v>
      </c>
      <c r="I11" s="90" t="s">
        <v>1293</v>
      </c>
      <c r="J11" s="90" t="s">
        <v>1292</v>
      </c>
      <c r="K11" s="90" t="s">
        <v>1463</v>
      </c>
    </row>
    <row r="12" spans="1:11" ht="120" x14ac:dyDescent="0.2">
      <c r="A12" s="103" t="s">
        <v>1152</v>
      </c>
      <c r="B12" s="78" t="s">
        <v>101</v>
      </c>
      <c r="C12" s="78" t="s">
        <v>71</v>
      </c>
      <c r="D12" s="104" t="s">
        <v>1124</v>
      </c>
      <c r="E12" s="102" t="s">
        <v>1168</v>
      </c>
      <c r="F12" s="90" t="s">
        <v>1289</v>
      </c>
      <c r="G12" s="90" t="s">
        <v>1467</v>
      </c>
      <c r="H12" s="71" t="s">
        <v>547</v>
      </c>
      <c r="I12" s="106" t="s">
        <v>548</v>
      </c>
      <c r="J12" s="90" t="s">
        <v>1468</v>
      </c>
      <c r="K12" s="90" t="s">
        <v>1469</v>
      </c>
    </row>
    <row r="13" spans="1:11" ht="14.25" customHeight="1" x14ac:dyDescent="0.2">
      <c r="A13" s="143" t="s">
        <v>1248</v>
      </c>
      <c r="B13" s="143"/>
      <c r="C13" s="143"/>
      <c r="D13" s="143"/>
      <c r="E13" s="143"/>
      <c r="F13" s="143"/>
      <c r="G13" s="143"/>
      <c r="H13" s="143"/>
      <c r="I13" s="143"/>
      <c r="J13" s="143"/>
      <c r="K13" s="144"/>
    </row>
    <row r="14" spans="1:11" ht="14.25" customHeight="1" x14ac:dyDescent="0.2">
      <c r="A14" s="145" t="s">
        <v>1138</v>
      </c>
      <c r="B14" s="72" t="s">
        <v>1428</v>
      </c>
      <c r="C14" s="72" t="s">
        <v>1430</v>
      </c>
      <c r="D14" s="145" t="s">
        <v>1573</v>
      </c>
      <c r="E14" s="145" t="s">
        <v>1567</v>
      </c>
      <c r="F14" s="145" t="s">
        <v>1123</v>
      </c>
      <c r="G14" s="145" t="s">
        <v>1250</v>
      </c>
      <c r="H14" s="145" t="s">
        <v>498</v>
      </c>
      <c r="I14" s="145" t="s">
        <v>1251</v>
      </c>
      <c r="J14" s="145" t="s">
        <v>496</v>
      </c>
      <c r="K14" s="145" t="s">
        <v>1425</v>
      </c>
    </row>
    <row r="15" spans="1:11" ht="14.25" customHeight="1" x14ac:dyDescent="0.2">
      <c r="A15" s="146"/>
      <c r="B15" s="72" t="s">
        <v>1431</v>
      </c>
      <c r="C15" s="72" t="s">
        <v>1431</v>
      </c>
      <c r="D15" s="146"/>
      <c r="E15" s="146"/>
      <c r="F15" s="146"/>
      <c r="G15" s="146"/>
      <c r="H15" s="146"/>
      <c r="I15" s="146"/>
      <c r="J15" s="146"/>
      <c r="K15" s="146"/>
    </row>
    <row r="16" spans="1:11" ht="285" x14ac:dyDescent="0.2">
      <c r="A16" s="107" t="s">
        <v>1172</v>
      </c>
      <c r="B16" s="78" t="s">
        <v>436</v>
      </c>
      <c r="C16" s="78" t="s">
        <v>71</v>
      </c>
      <c r="D16" s="90" t="s">
        <v>1585</v>
      </c>
      <c r="E16" s="105" t="s">
        <v>1294</v>
      </c>
      <c r="F16" s="90" t="s">
        <v>1173</v>
      </c>
      <c r="G16" s="90" t="s">
        <v>1295</v>
      </c>
      <c r="H16" s="90" t="s">
        <v>1296</v>
      </c>
      <c r="I16" s="90" t="s">
        <v>1298</v>
      </c>
      <c r="J16" s="90" t="s">
        <v>1475</v>
      </c>
      <c r="K16" s="90" t="s">
        <v>1476</v>
      </c>
    </row>
    <row r="17" spans="1:11" ht="285" x14ac:dyDescent="0.2">
      <c r="A17" s="107" t="s">
        <v>1172</v>
      </c>
      <c r="B17" s="78" t="s">
        <v>436</v>
      </c>
      <c r="C17" s="78" t="s">
        <v>71</v>
      </c>
      <c r="D17" s="90" t="s">
        <v>1585</v>
      </c>
      <c r="E17" s="102" t="s">
        <v>1176</v>
      </c>
      <c r="F17" s="90" t="s">
        <v>1173</v>
      </c>
      <c r="G17" s="90" t="s">
        <v>1299</v>
      </c>
      <c r="H17" s="90" t="s">
        <v>1300</v>
      </c>
      <c r="I17" s="90" t="s">
        <v>1298</v>
      </c>
      <c r="J17" s="90" t="s">
        <v>1301</v>
      </c>
      <c r="K17" s="90" t="s">
        <v>1479</v>
      </c>
    </row>
    <row r="18" spans="1:11" ht="285" x14ac:dyDescent="0.2">
      <c r="A18" s="107" t="s">
        <v>1172</v>
      </c>
      <c r="B18" s="78" t="s">
        <v>347</v>
      </c>
      <c r="C18" s="78" t="s">
        <v>301</v>
      </c>
      <c r="D18" s="90" t="s">
        <v>1585</v>
      </c>
      <c r="E18" s="102" t="s">
        <v>1177</v>
      </c>
      <c r="F18" s="90" t="s">
        <v>1129</v>
      </c>
      <c r="G18" s="90" t="s">
        <v>1302</v>
      </c>
      <c r="H18" s="90" t="s">
        <v>1303</v>
      </c>
      <c r="I18" s="90" t="s">
        <v>1305</v>
      </c>
      <c r="J18" s="90" t="s">
        <v>1304</v>
      </c>
      <c r="K18" s="90" t="s">
        <v>1484</v>
      </c>
    </row>
    <row r="19" spans="1:11" ht="285" x14ac:dyDescent="0.2">
      <c r="A19" s="107" t="s">
        <v>1172</v>
      </c>
      <c r="B19" s="78" t="s">
        <v>411</v>
      </c>
      <c r="C19" s="78" t="s">
        <v>99</v>
      </c>
      <c r="D19" s="90" t="s">
        <v>1585</v>
      </c>
      <c r="E19" s="102" t="s">
        <v>1180</v>
      </c>
      <c r="F19" s="90" t="s">
        <v>1130</v>
      </c>
      <c r="G19" s="90" t="s">
        <v>1306</v>
      </c>
      <c r="H19" s="90" t="s">
        <v>1307</v>
      </c>
      <c r="I19" s="90" t="s">
        <v>1309</v>
      </c>
      <c r="J19" s="90" t="s">
        <v>1308</v>
      </c>
      <c r="K19" s="90" t="s">
        <v>1487</v>
      </c>
    </row>
    <row r="20" spans="1:11" ht="285" x14ac:dyDescent="0.2">
      <c r="A20" s="107" t="s">
        <v>1172</v>
      </c>
      <c r="B20" s="78" t="s">
        <v>101</v>
      </c>
      <c r="C20" s="78" t="s">
        <v>71</v>
      </c>
      <c r="D20" s="90" t="s">
        <v>1585</v>
      </c>
      <c r="E20" s="102" t="s">
        <v>1182</v>
      </c>
      <c r="F20" s="90" t="s">
        <v>1179</v>
      </c>
      <c r="G20" s="90" t="s">
        <v>1310</v>
      </c>
      <c r="H20" s="90" t="s">
        <v>1311</v>
      </c>
      <c r="I20" s="90" t="s">
        <v>664</v>
      </c>
      <c r="J20" s="90" t="s">
        <v>1312</v>
      </c>
      <c r="K20" s="90" t="s">
        <v>1490</v>
      </c>
    </row>
    <row r="21" spans="1:11" ht="285" x14ac:dyDescent="0.2">
      <c r="A21" s="107" t="s">
        <v>1172</v>
      </c>
      <c r="B21" s="93" t="s">
        <v>347</v>
      </c>
      <c r="C21" s="93" t="s">
        <v>301</v>
      </c>
      <c r="D21" s="90" t="s">
        <v>1585</v>
      </c>
      <c r="E21" s="102" t="s">
        <v>1184</v>
      </c>
      <c r="F21" s="90" t="s">
        <v>1129</v>
      </c>
      <c r="G21" s="90" t="s">
        <v>1313</v>
      </c>
      <c r="H21" s="90" t="s">
        <v>1314</v>
      </c>
      <c r="I21" s="90" t="s">
        <v>1316</v>
      </c>
      <c r="J21" s="90" t="s">
        <v>1315</v>
      </c>
      <c r="K21" s="90" t="s">
        <v>1493</v>
      </c>
    </row>
    <row r="22" spans="1:11" ht="285" x14ac:dyDescent="0.2">
      <c r="A22" s="107" t="s">
        <v>1172</v>
      </c>
      <c r="B22" s="78" t="s">
        <v>10</v>
      </c>
      <c r="C22" s="78" t="s">
        <v>71</v>
      </c>
      <c r="D22" s="90" t="s">
        <v>1585</v>
      </c>
      <c r="E22" s="102" t="s">
        <v>1186</v>
      </c>
      <c r="F22" s="90" t="s">
        <v>1183</v>
      </c>
      <c r="G22" s="90" t="s">
        <v>1317</v>
      </c>
      <c r="H22" s="90" t="s">
        <v>1318</v>
      </c>
      <c r="I22" s="90" t="s">
        <v>1320</v>
      </c>
      <c r="J22" s="90" t="s">
        <v>1319</v>
      </c>
      <c r="K22" s="90" t="s">
        <v>1494</v>
      </c>
    </row>
    <row r="23" spans="1:11" ht="285" x14ac:dyDescent="0.2">
      <c r="A23" s="107" t="s">
        <v>1172</v>
      </c>
      <c r="B23" s="93" t="s">
        <v>436</v>
      </c>
      <c r="C23" s="93" t="s">
        <v>71</v>
      </c>
      <c r="D23" s="90" t="s">
        <v>1585</v>
      </c>
      <c r="E23" s="102" t="s">
        <v>1188</v>
      </c>
      <c r="F23" s="90" t="s">
        <v>1183</v>
      </c>
      <c r="G23" s="90" t="s">
        <v>1321</v>
      </c>
      <c r="H23" s="90" t="s">
        <v>1322</v>
      </c>
      <c r="I23" s="90" t="s">
        <v>1324</v>
      </c>
      <c r="J23" s="90" t="s">
        <v>1323</v>
      </c>
      <c r="K23" s="90" t="s">
        <v>1497</v>
      </c>
    </row>
    <row r="24" spans="1:11" ht="285" x14ac:dyDescent="0.2">
      <c r="A24" s="107" t="s">
        <v>1172</v>
      </c>
      <c r="B24" s="93" t="s">
        <v>10</v>
      </c>
      <c r="C24" s="93" t="s">
        <v>71</v>
      </c>
      <c r="D24" s="90" t="s">
        <v>1585</v>
      </c>
      <c r="E24" s="102" t="s">
        <v>1189</v>
      </c>
      <c r="F24" s="90" t="s">
        <v>1129</v>
      </c>
      <c r="G24" s="90" t="s">
        <v>1325</v>
      </c>
      <c r="H24" s="90" t="s">
        <v>1326</v>
      </c>
      <c r="I24" s="90" t="s">
        <v>1716</v>
      </c>
      <c r="J24" s="90" t="s">
        <v>1327</v>
      </c>
      <c r="K24" s="90" t="s">
        <v>1500</v>
      </c>
    </row>
    <row r="25" spans="1:11" ht="285" x14ac:dyDescent="0.2">
      <c r="A25" s="107" t="s">
        <v>1172</v>
      </c>
      <c r="B25" s="93" t="s">
        <v>411</v>
      </c>
      <c r="C25" s="93" t="s">
        <v>99</v>
      </c>
      <c r="D25" s="90" t="s">
        <v>1585</v>
      </c>
      <c r="E25" s="102" t="s">
        <v>1190</v>
      </c>
      <c r="F25" s="90" t="s">
        <v>1130</v>
      </c>
      <c r="G25" s="90" t="s">
        <v>1328</v>
      </c>
      <c r="H25" s="90" t="s">
        <v>1329</v>
      </c>
      <c r="I25" s="90" t="s">
        <v>1330</v>
      </c>
      <c r="J25" s="90" t="s">
        <v>611</v>
      </c>
      <c r="K25" s="90" t="s">
        <v>1503</v>
      </c>
    </row>
    <row r="26" spans="1:11" ht="285" x14ac:dyDescent="0.2">
      <c r="A26" s="107" t="s">
        <v>1172</v>
      </c>
      <c r="B26" s="93" t="s">
        <v>101</v>
      </c>
      <c r="C26" s="93" t="s">
        <v>71</v>
      </c>
      <c r="D26" s="90" t="s">
        <v>1585</v>
      </c>
      <c r="E26" s="102" t="s">
        <v>1192</v>
      </c>
      <c r="F26" s="90" t="s">
        <v>1173</v>
      </c>
      <c r="G26" s="90" t="s">
        <v>1331</v>
      </c>
      <c r="H26" s="90" t="s">
        <v>1332</v>
      </c>
      <c r="I26" s="90" t="s">
        <v>664</v>
      </c>
      <c r="J26" s="90" t="s">
        <v>1333</v>
      </c>
      <c r="K26" s="90" t="s">
        <v>1505</v>
      </c>
    </row>
    <row r="27" spans="1:11" ht="285" x14ac:dyDescent="0.2">
      <c r="A27" s="107" t="s">
        <v>1172</v>
      </c>
      <c r="B27" s="90" t="s">
        <v>73</v>
      </c>
      <c r="C27" s="90" t="s">
        <v>141</v>
      </c>
      <c r="D27" s="90" t="s">
        <v>1585</v>
      </c>
      <c r="E27" s="102" t="s">
        <v>1194</v>
      </c>
      <c r="F27" s="90" t="s">
        <v>1193</v>
      </c>
      <c r="G27" s="90" t="s">
        <v>1334</v>
      </c>
      <c r="H27" s="90" t="s">
        <v>1335</v>
      </c>
      <c r="I27" s="90" t="s">
        <v>1336</v>
      </c>
      <c r="J27" s="90" t="s">
        <v>1507</v>
      </c>
      <c r="K27" s="90" t="s">
        <v>1508</v>
      </c>
    </row>
    <row r="28" spans="1:11" ht="14.25" customHeight="1" x14ac:dyDescent="0.2">
      <c r="A28" s="143" t="s">
        <v>1248</v>
      </c>
      <c r="B28" s="143"/>
      <c r="C28" s="143"/>
      <c r="D28" s="143"/>
      <c r="E28" s="143"/>
      <c r="F28" s="143"/>
      <c r="G28" s="143"/>
      <c r="H28" s="143"/>
      <c r="I28" s="143"/>
      <c r="J28" s="143"/>
      <c r="K28" s="144"/>
    </row>
    <row r="29" spans="1:11" ht="14.25" customHeight="1" x14ac:dyDescent="0.2">
      <c r="A29" s="145" t="s">
        <v>1138</v>
      </c>
      <c r="B29" s="72" t="s">
        <v>1428</v>
      </c>
      <c r="C29" s="72" t="s">
        <v>1430</v>
      </c>
      <c r="D29" s="145" t="s">
        <v>1573</v>
      </c>
      <c r="E29" s="145" t="s">
        <v>1567</v>
      </c>
      <c r="F29" s="145" t="s">
        <v>1123</v>
      </c>
      <c r="G29" s="145" t="s">
        <v>1250</v>
      </c>
      <c r="H29" s="145" t="s">
        <v>498</v>
      </c>
      <c r="I29" s="145" t="s">
        <v>1251</v>
      </c>
      <c r="J29" s="145" t="s">
        <v>496</v>
      </c>
      <c r="K29" s="145" t="s">
        <v>1425</v>
      </c>
    </row>
    <row r="30" spans="1:11" ht="14.25" customHeight="1" x14ac:dyDescent="0.2">
      <c r="A30" s="146"/>
      <c r="B30" s="72" t="s">
        <v>1431</v>
      </c>
      <c r="C30" s="72" t="s">
        <v>1431</v>
      </c>
      <c r="D30" s="146"/>
      <c r="E30" s="146"/>
      <c r="F30" s="146"/>
      <c r="G30" s="146"/>
      <c r="H30" s="146"/>
      <c r="I30" s="146"/>
      <c r="J30" s="146"/>
      <c r="K30" s="146"/>
    </row>
    <row r="31" spans="1:11" ht="150" x14ac:dyDescent="0.2">
      <c r="A31" s="108" t="s">
        <v>563</v>
      </c>
      <c r="B31" s="90" t="s">
        <v>73</v>
      </c>
      <c r="C31" s="90" t="s">
        <v>79</v>
      </c>
      <c r="D31" s="104" t="s">
        <v>1116</v>
      </c>
      <c r="E31" s="105" t="s">
        <v>1197</v>
      </c>
      <c r="F31" s="90" t="s">
        <v>1129</v>
      </c>
      <c r="G31" s="90" t="s">
        <v>1337</v>
      </c>
      <c r="H31" s="90" t="s">
        <v>1303</v>
      </c>
      <c r="I31" s="90" t="s">
        <v>1339</v>
      </c>
      <c r="J31" s="90" t="s">
        <v>1338</v>
      </c>
      <c r="K31" s="90" t="s">
        <v>1512</v>
      </c>
    </row>
    <row r="32" spans="1:11" ht="150" x14ac:dyDescent="0.2">
      <c r="A32" s="108" t="s">
        <v>563</v>
      </c>
      <c r="B32" s="90" t="s">
        <v>101</v>
      </c>
      <c r="C32" s="90" t="s">
        <v>106</v>
      </c>
      <c r="D32" s="104" t="s">
        <v>1116</v>
      </c>
      <c r="E32" s="102" t="s">
        <v>1199</v>
      </c>
      <c r="F32" s="90" t="s">
        <v>1127</v>
      </c>
      <c r="G32" s="90" t="s">
        <v>1340</v>
      </c>
      <c r="H32" s="90" t="s">
        <v>1341</v>
      </c>
      <c r="I32" s="90" t="s">
        <v>1343</v>
      </c>
      <c r="J32" s="90" t="s">
        <v>1342</v>
      </c>
      <c r="K32" s="90" t="s">
        <v>1514</v>
      </c>
    </row>
    <row r="33" spans="1:11" ht="150" x14ac:dyDescent="0.2">
      <c r="A33" s="108" t="s">
        <v>563</v>
      </c>
      <c r="B33" s="78" t="s">
        <v>223</v>
      </c>
      <c r="C33" s="78" t="s">
        <v>248</v>
      </c>
      <c r="D33" s="104" t="s">
        <v>1116</v>
      </c>
      <c r="E33" s="102" t="s">
        <v>1200</v>
      </c>
      <c r="F33" s="90" t="s">
        <v>1128</v>
      </c>
      <c r="G33" s="90" t="s">
        <v>1344</v>
      </c>
      <c r="H33" s="90" t="s">
        <v>1345</v>
      </c>
      <c r="I33" s="90" t="s">
        <v>582</v>
      </c>
      <c r="J33" s="90" t="s">
        <v>1346</v>
      </c>
      <c r="K33" s="90" t="s">
        <v>1517</v>
      </c>
    </row>
    <row r="34" spans="1:11" ht="150" x14ac:dyDescent="0.2">
      <c r="A34" s="108" t="s">
        <v>563</v>
      </c>
      <c r="B34" s="78" t="s">
        <v>10</v>
      </c>
      <c r="C34" s="78" t="s">
        <v>16</v>
      </c>
      <c r="D34" s="104" t="s">
        <v>1116</v>
      </c>
      <c r="E34" s="102" t="s">
        <v>1203</v>
      </c>
      <c r="F34" s="90" t="s">
        <v>1128</v>
      </c>
      <c r="G34" s="90" t="s">
        <v>1347</v>
      </c>
      <c r="H34" s="90" t="s">
        <v>1348</v>
      </c>
      <c r="I34" s="90" t="s">
        <v>1349</v>
      </c>
      <c r="J34" s="90" t="s">
        <v>573</v>
      </c>
      <c r="K34" s="90" t="s">
        <v>1519</v>
      </c>
    </row>
    <row r="35" spans="1:11" ht="165" x14ac:dyDescent="0.2">
      <c r="A35" s="108" t="s">
        <v>563</v>
      </c>
      <c r="B35" s="78" t="s">
        <v>73</v>
      </c>
      <c r="C35" s="78" t="s">
        <v>141</v>
      </c>
      <c r="D35" s="104" t="s">
        <v>1116</v>
      </c>
      <c r="E35" s="102" t="s">
        <v>1205</v>
      </c>
      <c r="F35" s="90" t="s">
        <v>1128</v>
      </c>
      <c r="G35" s="90" t="s">
        <v>1350</v>
      </c>
      <c r="H35" s="90" t="s">
        <v>1351</v>
      </c>
      <c r="I35" s="90" t="s">
        <v>569</v>
      </c>
      <c r="J35" s="90" t="s">
        <v>1352</v>
      </c>
      <c r="K35" s="90" t="s">
        <v>1522</v>
      </c>
    </row>
    <row r="36" spans="1:11" ht="150" x14ac:dyDescent="0.2">
      <c r="A36" s="108" t="s">
        <v>563</v>
      </c>
      <c r="B36" s="78" t="s">
        <v>73</v>
      </c>
      <c r="C36" s="78" t="s">
        <v>141</v>
      </c>
      <c r="D36" s="104" t="s">
        <v>1116</v>
      </c>
      <c r="E36" s="102" t="s">
        <v>1207</v>
      </c>
      <c r="F36" s="90" t="s">
        <v>1128</v>
      </c>
      <c r="G36" s="90" t="s">
        <v>1353</v>
      </c>
      <c r="H36" s="90" t="s">
        <v>1354</v>
      </c>
      <c r="I36" s="90" t="s">
        <v>1356</v>
      </c>
      <c r="J36" s="90" t="s">
        <v>1355</v>
      </c>
      <c r="K36" s="90" t="s">
        <v>1526</v>
      </c>
    </row>
    <row r="37" spans="1:11" ht="150" x14ac:dyDescent="0.2">
      <c r="A37" s="108" t="s">
        <v>563</v>
      </c>
      <c r="B37" s="78" t="s">
        <v>73</v>
      </c>
      <c r="C37" s="78" t="s">
        <v>141</v>
      </c>
      <c r="D37" s="104" t="s">
        <v>1116</v>
      </c>
      <c r="E37" s="102" t="s">
        <v>1208</v>
      </c>
      <c r="F37" s="90" t="s">
        <v>1128</v>
      </c>
      <c r="G37" s="90" t="s">
        <v>1357</v>
      </c>
      <c r="H37" s="90" t="s">
        <v>1358</v>
      </c>
      <c r="I37" s="90" t="s">
        <v>1360</v>
      </c>
      <c r="J37" s="90" t="s">
        <v>1359</v>
      </c>
      <c r="K37" s="90" t="s">
        <v>1528</v>
      </c>
    </row>
    <row r="38" spans="1:11" ht="14.25" customHeight="1" x14ac:dyDescent="0.2">
      <c r="A38" s="143" t="s">
        <v>1248</v>
      </c>
      <c r="B38" s="143"/>
      <c r="C38" s="143"/>
      <c r="D38" s="143"/>
      <c r="E38" s="143"/>
      <c r="F38" s="143"/>
      <c r="G38" s="143"/>
      <c r="H38" s="143"/>
      <c r="I38" s="143"/>
      <c r="J38" s="143"/>
      <c r="K38" s="144"/>
    </row>
    <row r="39" spans="1:11" ht="14.25" customHeight="1" x14ac:dyDescent="0.2">
      <c r="A39" s="145" t="s">
        <v>1138</v>
      </c>
      <c r="B39" s="72" t="s">
        <v>1428</v>
      </c>
      <c r="C39" s="72" t="s">
        <v>1430</v>
      </c>
      <c r="D39" s="145" t="s">
        <v>1573</v>
      </c>
      <c r="E39" s="145" t="s">
        <v>1567</v>
      </c>
      <c r="F39" s="145" t="s">
        <v>1123</v>
      </c>
      <c r="G39" s="145" t="s">
        <v>1250</v>
      </c>
      <c r="H39" s="145" t="s">
        <v>498</v>
      </c>
      <c r="I39" s="145" t="s">
        <v>1251</v>
      </c>
      <c r="J39" s="145" t="s">
        <v>496</v>
      </c>
      <c r="K39" s="145" t="s">
        <v>1425</v>
      </c>
    </row>
    <row r="40" spans="1:11" ht="14.25" customHeight="1" x14ac:dyDescent="0.2">
      <c r="A40" s="146"/>
      <c r="B40" s="72" t="s">
        <v>1431</v>
      </c>
      <c r="C40" s="72" t="s">
        <v>1431</v>
      </c>
      <c r="D40" s="146"/>
      <c r="E40" s="146"/>
      <c r="F40" s="146"/>
      <c r="G40" s="146"/>
      <c r="H40" s="146"/>
      <c r="I40" s="146"/>
      <c r="J40" s="146"/>
      <c r="K40" s="146"/>
    </row>
    <row r="41" spans="1:11" ht="135" x14ac:dyDescent="0.2">
      <c r="A41" s="109" t="s">
        <v>1210</v>
      </c>
      <c r="B41" s="78" t="s">
        <v>277</v>
      </c>
      <c r="C41" s="78" t="s">
        <v>65</v>
      </c>
      <c r="D41" s="104" t="s">
        <v>1136</v>
      </c>
      <c r="E41" s="105" t="s">
        <v>1212</v>
      </c>
      <c r="F41" s="90" t="s">
        <v>1137</v>
      </c>
      <c r="G41" s="90" t="s">
        <v>1361</v>
      </c>
      <c r="H41" s="90" t="s">
        <v>1362</v>
      </c>
      <c r="I41" s="90" t="s">
        <v>1364</v>
      </c>
      <c r="J41" s="90" t="s">
        <v>1363</v>
      </c>
      <c r="K41" s="90" t="s">
        <v>1531</v>
      </c>
    </row>
    <row r="42" spans="1:11" ht="135" x14ac:dyDescent="0.2">
      <c r="A42" s="109" t="s">
        <v>1210</v>
      </c>
      <c r="B42" s="78" t="s">
        <v>223</v>
      </c>
      <c r="C42" s="78" t="s">
        <v>229</v>
      </c>
      <c r="D42" s="104" t="s">
        <v>1136</v>
      </c>
      <c r="E42" s="102" t="s">
        <v>1215</v>
      </c>
      <c r="F42" s="90" t="s">
        <v>1137</v>
      </c>
      <c r="G42" s="90" t="s">
        <v>1365</v>
      </c>
      <c r="H42" s="90" t="s">
        <v>1366</v>
      </c>
      <c r="I42" s="90" t="s">
        <v>1368</v>
      </c>
      <c r="J42" s="90" t="s">
        <v>1367</v>
      </c>
      <c r="K42" s="90" t="s">
        <v>1533</v>
      </c>
    </row>
    <row r="43" spans="1:11" ht="135" x14ac:dyDescent="0.2">
      <c r="A43" s="109" t="s">
        <v>1210</v>
      </c>
      <c r="B43" s="78" t="s">
        <v>73</v>
      </c>
      <c r="C43" s="78" t="s">
        <v>79</v>
      </c>
      <c r="D43" s="104" t="s">
        <v>1136</v>
      </c>
      <c r="E43" s="102" t="s">
        <v>1218</v>
      </c>
      <c r="F43" s="90" t="s">
        <v>1137</v>
      </c>
      <c r="G43" s="90" t="s">
        <v>1369</v>
      </c>
      <c r="H43" s="90" t="s">
        <v>1370</v>
      </c>
      <c r="I43" s="90" t="s">
        <v>1372</v>
      </c>
      <c r="J43" s="90" t="s">
        <v>1371</v>
      </c>
      <c r="K43" s="90" t="s">
        <v>1536</v>
      </c>
    </row>
    <row r="44" spans="1:11" ht="135" x14ac:dyDescent="0.2">
      <c r="A44" s="109" t="s">
        <v>1210</v>
      </c>
      <c r="B44" s="78" t="s">
        <v>223</v>
      </c>
      <c r="C44" s="78" t="s">
        <v>229</v>
      </c>
      <c r="D44" s="104" t="s">
        <v>1136</v>
      </c>
      <c r="E44" s="102" t="s">
        <v>1221</v>
      </c>
      <c r="F44" s="90" t="s">
        <v>1137</v>
      </c>
      <c r="G44" s="90" t="s">
        <v>1373</v>
      </c>
      <c r="H44" s="90" t="s">
        <v>1374</v>
      </c>
      <c r="I44" s="90" t="s">
        <v>1376</v>
      </c>
      <c r="J44" s="90" t="s">
        <v>1540</v>
      </c>
      <c r="K44" s="90" t="s">
        <v>1541</v>
      </c>
    </row>
    <row r="45" spans="1:11" ht="135" x14ac:dyDescent="0.2">
      <c r="A45" s="109" t="s">
        <v>1210</v>
      </c>
      <c r="B45" s="78" t="s">
        <v>277</v>
      </c>
      <c r="C45" s="78" t="s">
        <v>141</v>
      </c>
      <c r="D45" s="104" t="s">
        <v>1136</v>
      </c>
      <c r="E45" s="102" t="s">
        <v>1223</v>
      </c>
      <c r="F45" s="90" t="s">
        <v>1137</v>
      </c>
      <c r="G45" s="90" t="s">
        <v>1377</v>
      </c>
      <c r="H45" s="90" t="s">
        <v>1378</v>
      </c>
      <c r="I45" s="90" t="s">
        <v>1380</v>
      </c>
      <c r="J45" s="90" t="s">
        <v>1379</v>
      </c>
      <c r="K45" s="90" t="s">
        <v>1543</v>
      </c>
    </row>
    <row r="46" spans="1:11" ht="135" x14ac:dyDescent="0.2">
      <c r="A46" s="109" t="s">
        <v>1210</v>
      </c>
      <c r="B46" s="78" t="s">
        <v>277</v>
      </c>
      <c r="C46" s="78" t="s">
        <v>65</v>
      </c>
      <c r="D46" s="104" t="s">
        <v>1136</v>
      </c>
      <c r="E46" s="102" t="s">
        <v>1225</v>
      </c>
      <c r="F46" s="90" t="s">
        <v>1137</v>
      </c>
      <c r="G46" s="90" t="s">
        <v>1381</v>
      </c>
      <c r="H46" s="90" t="s">
        <v>1382</v>
      </c>
      <c r="I46" s="90" t="s">
        <v>1384</v>
      </c>
      <c r="J46" s="90" t="s">
        <v>1383</v>
      </c>
      <c r="K46" s="90" t="s">
        <v>1545</v>
      </c>
    </row>
    <row r="47" spans="1:11" ht="135" x14ac:dyDescent="0.2">
      <c r="A47" s="109" t="s">
        <v>1210</v>
      </c>
      <c r="B47" s="78" t="s">
        <v>347</v>
      </c>
      <c r="C47" s="78" t="s">
        <v>229</v>
      </c>
      <c r="D47" s="104" t="s">
        <v>1136</v>
      </c>
      <c r="E47" s="102" t="s">
        <v>1228</v>
      </c>
      <c r="F47" s="90" t="s">
        <v>1137</v>
      </c>
      <c r="G47" s="90" t="s">
        <v>1385</v>
      </c>
      <c r="H47" s="90" t="s">
        <v>1386</v>
      </c>
      <c r="I47" s="90" t="s">
        <v>1388</v>
      </c>
      <c r="J47" s="90" t="s">
        <v>1387</v>
      </c>
      <c r="K47" s="90" t="s">
        <v>1547</v>
      </c>
    </row>
    <row r="48" spans="1:11" ht="135" x14ac:dyDescent="0.2">
      <c r="A48" s="109" t="s">
        <v>1210</v>
      </c>
      <c r="B48" s="78" t="s">
        <v>277</v>
      </c>
      <c r="C48" s="78" t="s">
        <v>65</v>
      </c>
      <c r="D48" s="104" t="s">
        <v>1136</v>
      </c>
      <c r="E48" s="102" t="s">
        <v>1231</v>
      </c>
      <c r="F48" s="90" t="s">
        <v>1137</v>
      </c>
      <c r="G48" s="90" t="s">
        <v>1389</v>
      </c>
      <c r="H48" s="90" t="s">
        <v>1390</v>
      </c>
      <c r="I48" s="90" t="s">
        <v>1392</v>
      </c>
      <c r="J48" s="90" t="s">
        <v>1391</v>
      </c>
      <c r="K48" s="90" t="s">
        <v>1551</v>
      </c>
    </row>
    <row r="49" spans="1:11" ht="135" x14ac:dyDescent="0.2">
      <c r="A49" s="109" t="s">
        <v>1210</v>
      </c>
      <c r="B49" s="78" t="s">
        <v>411</v>
      </c>
      <c r="C49" s="78" t="s">
        <v>99</v>
      </c>
      <c r="D49" s="104" t="s">
        <v>1136</v>
      </c>
      <c r="E49" s="102" t="s">
        <v>1233</v>
      </c>
      <c r="F49" s="90" t="s">
        <v>1137</v>
      </c>
      <c r="G49" s="90" t="s">
        <v>1393</v>
      </c>
      <c r="H49" s="90" t="s">
        <v>1394</v>
      </c>
      <c r="I49" s="90" t="s">
        <v>1396</v>
      </c>
      <c r="J49" s="90" t="s">
        <v>1395</v>
      </c>
      <c r="K49" s="90" t="s">
        <v>1553</v>
      </c>
    </row>
    <row r="50" spans="1:11" ht="14.25" customHeight="1" x14ac:dyDescent="0.2">
      <c r="A50" s="143" t="s">
        <v>1248</v>
      </c>
      <c r="B50" s="143"/>
      <c r="C50" s="143"/>
      <c r="D50" s="143"/>
      <c r="E50" s="143"/>
      <c r="F50" s="143"/>
      <c r="G50" s="143"/>
      <c r="H50" s="143"/>
      <c r="I50" s="143"/>
      <c r="J50" s="143"/>
      <c r="K50" s="144"/>
    </row>
    <row r="51" spans="1:11" ht="14.25" customHeight="1" x14ac:dyDescent="0.2">
      <c r="A51" s="145" t="s">
        <v>1138</v>
      </c>
      <c r="B51" s="72" t="s">
        <v>1428</v>
      </c>
      <c r="C51" s="72" t="s">
        <v>1430</v>
      </c>
      <c r="D51" s="145" t="s">
        <v>1573</v>
      </c>
      <c r="E51" s="145" t="s">
        <v>1567</v>
      </c>
      <c r="F51" s="145" t="s">
        <v>1123</v>
      </c>
      <c r="G51" s="145" t="s">
        <v>1250</v>
      </c>
      <c r="H51" s="145" t="s">
        <v>498</v>
      </c>
      <c r="I51" s="145" t="s">
        <v>1251</v>
      </c>
      <c r="J51" s="145" t="s">
        <v>496</v>
      </c>
      <c r="K51" s="145" t="s">
        <v>1425</v>
      </c>
    </row>
    <row r="52" spans="1:11" ht="14.25" customHeight="1" x14ac:dyDescent="0.2">
      <c r="A52" s="146"/>
      <c r="B52" s="72" t="s">
        <v>1431</v>
      </c>
      <c r="C52" s="72" t="s">
        <v>1431</v>
      </c>
      <c r="D52" s="146"/>
      <c r="E52" s="146"/>
      <c r="F52" s="146"/>
      <c r="G52" s="146"/>
      <c r="H52" s="146"/>
      <c r="I52" s="146"/>
      <c r="J52" s="146"/>
      <c r="K52" s="146"/>
    </row>
    <row r="53" spans="1:11" ht="135" x14ac:dyDescent="0.2">
      <c r="A53" s="101" t="s">
        <v>1235</v>
      </c>
      <c r="B53" s="78" t="s">
        <v>436</v>
      </c>
      <c r="C53" s="78" t="s">
        <v>106</v>
      </c>
      <c r="D53" s="104" t="s">
        <v>1118</v>
      </c>
      <c r="E53" s="105" t="s">
        <v>1236</v>
      </c>
      <c r="F53" s="90" t="s">
        <v>1132</v>
      </c>
      <c r="G53" s="90" t="s">
        <v>1401</v>
      </c>
      <c r="H53" s="90" t="s">
        <v>1402</v>
      </c>
      <c r="I53" s="90" t="s">
        <v>1404</v>
      </c>
      <c r="J53" s="90" t="s">
        <v>1403</v>
      </c>
      <c r="K53" s="90" t="s">
        <v>1556</v>
      </c>
    </row>
    <row r="54" spans="1:11" ht="165" x14ac:dyDescent="0.2">
      <c r="A54" s="101" t="s">
        <v>1235</v>
      </c>
      <c r="B54" s="78" t="s">
        <v>436</v>
      </c>
      <c r="C54" s="78" t="s">
        <v>106</v>
      </c>
      <c r="D54" s="104" t="s">
        <v>1118</v>
      </c>
      <c r="E54" s="102" t="s">
        <v>1240</v>
      </c>
      <c r="F54" s="90" t="s">
        <v>1239</v>
      </c>
      <c r="G54" s="90" t="s">
        <v>1407</v>
      </c>
      <c r="H54" s="90" t="s">
        <v>1408</v>
      </c>
      <c r="I54" s="90" t="s">
        <v>1410</v>
      </c>
      <c r="J54" s="90" t="s">
        <v>1409</v>
      </c>
      <c r="K54" s="90" t="s">
        <v>1558</v>
      </c>
    </row>
    <row r="55" spans="1:11" ht="150" x14ac:dyDescent="0.2">
      <c r="A55" s="101" t="s">
        <v>1235</v>
      </c>
      <c r="B55" s="78" t="s">
        <v>436</v>
      </c>
      <c r="C55" s="78" t="s">
        <v>106</v>
      </c>
      <c r="D55" s="104" t="s">
        <v>1118</v>
      </c>
      <c r="E55" s="102" t="s">
        <v>1242</v>
      </c>
      <c r="F55" s="90" t="s">
        <v>1132</v>
      </c>
      <c r="G55" s="90" t="s">
        <v>1413</v>
      </c>
      <c r="H55" s="90" t="s">
        <v>1414</v>
      </c>
      <c r="I55" s="90" t="s">
        <v>1416</v>
      </c>
      <c r="J55" s="90" t="s">
        <v>1415</v>
      </c>
      <c r="K55" s="90" t="s">
        <v>1560</v>
      </c>
    </row>
    <row r="56" spans="1:11" ht="225" x14ac:dyDescent="0.2">
      <c r="A56" s="101" t="s">
        <v>1235</v>
      </c>
      <c r="B56" s="78" t="s">
        <v>436</v>
      </c>
      <c r="C56" s="78" t="s">
        <v>106</v>
      </c>
      <c r="D56" s="104" t="s">
        <v>1118</v>
      </c>
      <c r="E56" s="102" t="s">
        <v>1246</v>
      </c>
      <c r="F56" s="90" t="s">
        <v>1245</v>
      </c>
      <c r="G56" s="90" t="s">
        <v>1417</v>
      </c>
      <c r="H56" s="90" t="s">
        <v>1418</v>
      </c>
      <c r="I56" s="90" t="s">
        <v>1420</v>
      </c>
      <c r="J56" s="90" t="s">
        <v>1419</v>
      </c>
      <c r="K56" s="90" t="s">
        <v>1562</v>
      </c>
    </row>
    <row r="57" spans="1:11" ht="14.25" customHeight="1" x14ac:dyDescent="0.2"/>
    <row r="58" spans="1:11" ht="14.25" customHeight="1" x14ac:dyDescent="0.2"/>
    <row r="59" spans="1:11" ht="14.25" customHeight="1" x14ac:dyDescent="0.2"/>
    <row r="60" spans="1:11" ht="14.25" customHeight="1" x14ac:dyDescent="0.2"/>
    <row r="61" spans="1:11" ht="14.25" customHeight="1" x14ac:dyDescent="0.2"/>
    <row r="62" spans="1:11" ht="14.25" customHeight="1" x14ac:dyDescent="0.2"/>
    <row r="63" spans="1:11" ht="14.25" customHeight="1" x14ac:dyDescent="0.2"/>
    <row r="64" spans="1:11"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row r="1002" ht="14.25" customHeight="1" x14ac:dyDescent="0.2"/>
    <row r="1003" ht="14.25" customHeight="1" x14ac:dyDescent="0.2"/>
  </sheetData>
  <mergeCells count="50">
    <mergeCell ref="A1:K1"/>
    <mergeCell ref="A13:K13"/>
    <mergeCell ref="A28:K28"/>
    <mergeCell ref="A38:K38"/>
    <mergeCell ref="A50:K50"/>
    <mergeCell ref="I39:I40"/>
    <mergeCell ref="J39:J40"/>
    <mergeCell ref="K39:K40"/>
    <mergeCell ref="I14:I15"/>
    <mergeCell ref="J14:J15"/>
    <mergeCell ref="K14:K15"/>
    <mergeCell ref="D29:D30"/>
    <mergeCell ref="E29:E30"/>
    <mergeCell ref="F29:F30"/>
    <mergeCell ref="G29:G30"/>
    <mergeCell ref="H29:H30"/>
    <mergeCell ref="I51:I52"/>
    <mergeCell ref="J51:J52"/>
    <mergeCell ref="K51:K52"/>
    <mergeCell ref="D39:D40"/>
    <mergeCell ref="E39:E40"/>
    <mergeCell ref="F39:F40"/>
    <mergeCell ref="G39:G40"/>
    <mergeCell ref="H39:H40"/>
    <mergeCell ref="D51:D52"/>
    <mergeCell ref="E51:E52"/>
    <mergeCell ref="F51:F52"/>
    <mergeCell ref="G51:G52"/>
    <mergeCell ref="H51:H52"/>
    <mergeCell ref="I29:I30"/>
    <mergeCell ref="J29:J30"/>
    <mergeCell ref="K29:K30"/>
    <mergeCell ref="D14:D15"/>
    <mergeCell ref="E14:E15"/>
    <mergeCell ref="F14:F15"/>
    <mergeCell ref="G14:G15"/>
    <mergeCell ref="H14:H15"/>
    <mergeCell ref="A2:A3"/>
    <mergeCell ref="A14:A15"/>
    <mergeCell ref="A29:A30"/>
    <mergeCell ref="A39:A40"/>
    <mergeCell ref="A51:A52"/>
    <mergeCell ref="J2:J3"/>
    <mergeCell ref="K2:K3"/>
    <mergeCell ref="D2:D3"/>
    <mergeCell ref="E2:E3"/>
    <mergeCell ref="F2:F3"/>
    <mergeCell ref="G2:G3"/>
    <mergeCell ref="H2:H3"/>
    <mergeCell ref="I2:I3"/>
  </mergeCells>
  <pageMargins left="0.7" right="0.7" top="0.75" bottom="0.75" header="0.3" footer="0.3"/>
  <pageSetup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D998"/>
  <sheetViews>
    <sheetView view="pageBreakPreview" topLeftCell="A51" zoomScale="82" zoomScaleNormal="100" zoomScaleSheetLayoutView="145" workbookViewId="0">
      <selection activeCell="A2" sqref="A2"/>
    </sheetView>
  </sheetViews>
  <sheetFormatPr baseColWidth="10" defaultColWidth="14.5" defaultRowHeight="15" customHeight="1" x14ac:dyDescent="0.2"/>
  <cols>
    <col min="1" max="1" width="18.5" customWidth="1"/>
    <col min="2" max="2" width="32.1640625" customWidth="1"/>
    <col min="3" max="3" width="33.6640625" style="43" customWidth="1"/>
    <col min="4" max="4" width="68.1640625" customWidth="1"/>
  </cols>
  <sheetData>
    <row r="1" spans="1:4" ht="14.25" customHeight="1" x14ac:dyDescent="0.2">
      <c r="A1" s="151" t="s">
        <v>1575</v>
      </c>
      <c r="B1" s="151"/>
      <c r="C1" s="151"/>
      <c r="D1" s="151"/>
    </row>
    <row r="2" spans="1:4" ht="25.5" customHeight="1" x14ac:dyDescent="0.2">
      <c r="A2" s="72" t="s">
        <v>1138</v>
      </c>
      <c r="B2" s="72" t="s">
        <v>1576</v>
      </c>
      <c r="C2" s="72" t="s">
        <v>1577</v>
      </c>
      <c r="D2" s="72" t="s">
        <v>1573</v>
      </c>
    </row>
    <row r="3" spans="1:4" ht="96" x14ac:dyDescent="0.2">
      <c r="A3" s="69" t="s">
        <v>1152</v>
      </c>
      <c r="B3" s="70" t="s">
        <v>1719</v>
      </c>
      <c r="C3" s="58" t="s">
        <v>1720</v>
      </c>
      <c r="D3" s="57" t="s">
        <v>1124</v>
      </c>
    </row>
    <row r="4" spans="1:4" ht="80" x14ac:dyDescent="0.2">
      <c r="A4" s="69" t="s">
        <v>1152</v>
      </c>
      <c r="B4" s="70" t="s">
        <v>1721</v>
      </c>
      <c r="C4" s="58" t="s">
        <v>1722</v>
      </c>
      <c r="D4" s="57" t="s">
        <v>1124</v>
      </c>
    </row>
    <row r="5" spans="1:4" ht="75" x14ac:dyDescent="0.2">
      <c r="A5" s="69" t="s">
        <v>1152</v>
      </c>
      <c r="B5" s="70" t="s">
        <v>1723</v>
      </c>
      <c r="C5" s="58" t="s">
        <v>1724</v>
      </c>
      <c r="D5" s="57" t="s">
        <v>1124</v>
      </c>
    </row>
    <row r="6" spans="1:4" ht="75" x14ac:dyDescent="0.2">
      <c r="A6" s="69" t="s">
        <v>1152</v>
      </c>
      <c r="B6" s="70" t="s">
        <v>1725</v>
      </c>
      <c r="C6" s="58" t="s">
        <v>1726</v>
      </c>
      <c r="D6" s="57" t="s">
        <v>1124</v>
      </c>
    </row>
    <row r="7" spans="1:4" ht="75" x14ac:dyDescent="0.2">
      <c r="A7" s="69" t="s">
        <v>1152</v>
      </c>
      <c r="B7" s="70" t="s">
        <v>1727</v>
      </c>
      <c r="C7" s="58" t="s">
        <v>1728</v>
      </c>
      <c r="D7" s="57" t="s">
        <v>1124</v>
      </c>
    </row>
    <row r="8" spans="1:4" ht="75" x14ac:dyDescent="0.2">
      <c r="A8" s="69" t="s">
        <v>1152</v>
      </c>
      <c r="B8" s="70" t="s">
        <v>1729</v>
      </c>
      <c r="C8" s="58" t="s">
        <v>1730</v>
      </c>
      <c r="D8" s="57" t="s">
        <v>1124</v>
      </c>
    </row>
    <row r="9" spans="1:4" ht="75" x14ac:dyDescent="0.2">
      <c r="A9" s="69" t="s">
        <v>1152</v>
      </c>
      <c r="B9" s="70" t="s">
        <v>1731</v>
      </c>
      <c r="C9" s="58" t="s">
        <v>1732</v>
      </c>
      <c r="D9" s="57" t="s">
        <v>1124</v>
      </c>
    </row>
    <row r="10" spans="1:4" ht="75" x14ac:dyDescent="0.2">
      <c r="A10" s="69" t="s">
        <v>1152</v>
      </c>
      <c r="B10" s="70" t="s">
        <v>1733</v>
      </c>
      <c r="C10" s="58" t="s">
        <v>1734</v>
      </c>
      <c r="D10" s="57" t="s">
        <v>1124</v>
      </c>
    </row>
    <row r="11" spans="1:4" ht="75" x14ac:dyDescent="0.2">
      <c r="A11" s="69" t="s">
        <v>1152</v>
      </c>
      <c r="B11" s="70" t="s">
        <v>1735</v>
      </c>
      <c r="C11" s="58" t="s">
        <v>1736</v>
      </c>
      <c r="D11" s="57" t="s">
        <v>1124</v>
      </c>
    </row>
    <row r="12" spans="1:4" ht="14.25" customHeight="1" x14ac:dyDescent="0.2">
      <c r="A12" s="151" t="s">
        <v>1575</v>
      </c>
      <c r="B12" s="151"/>
      <c r="C12" s="151"/>
      <c r="D12" s="151"/>
    </row>
    <row r="13" spans="1:4" ht="14.25" customHeight="1" x14ac:dyDescent="0.2">
      <c r="A13" s="72" t="s">
        <v>1138</v>
      </c>
      <c r="B13" s="72" t="s">
        <v>1576</v>
      </c>
      <c r="C13" s="72" t="s">
        <v>1577</v>
      </c>
      <c r="D13" s="72" t="s">
        <v>1573</v>
      </c>
    </row>
    <row r="14" spans="1:4" ht="180" x14ac:dyDescent="0.2">
      <c r="A14" s="61" t="s">
        <v>1172</v>
      </c>
      <c r="B14" s="58" t="s">
        <v>1737</v>
      </c>
      <c r="C14" s="58" t="s">
        <v>1738</v>
      </c>
      <c r="D14" s="57" t="s">
        <v>1585</v>
      </c>
    </row>
    <row r="15" spans="1:4" ht="180" x14ac:dyDescent="0.2">
      <c r="A15" s="61" t="s">
        <v>1172</v>
      </c>
      <c r="B15" s="58" t="s">
        <v>1739</v>
      </c>
      <c r="C15" s="58" t="s">
        <v>1740</v>
      </c>
      <c r="D15" s="57" t="s">
        <v>1585</v>
      </c>
    </row>
    <row r="16" spans="1:4" ht="180" x14ac:dyDescent="0.2">
      <c r="A16" s="61" t="s">
        <v>1172</v>
      </c>
      <c r="B16" s="58" t="s">
        <v>1741</v>
      </c>
      <c r="C16" s="58" t="s">
        <v>1742</v>
      </c>
      <c r="D16" s="57" t="s">
        <v>1585</v>
      </c>
    </row>
    <row r="17" spans="1:4" ht="180" x14ac:dyDescent="0.2">
      <c r="A17" s="61" t="s">
        <v>1172</v>
      </c>
      <c r="B17" s="58" t="s">
        <v>1743</v>
      </c>
      <c r="C17" s="58" t="s">
        <v>1744</v>
      </c>
      <c r="D17" s="57" t="s">
        <v>1585</v>
      </c>
    </row>
    <row r="18" spans="1:4" ht="180" x14ac:dyDescent="0.2">
      <c r="A18" s="61" t="s">
        <v>1172</v>
      </c>
      <c r="B18" s="58" t="s">
        <v>1745</v>
      </c>
      <c r="C18" s="58" t="s">
        <v>1746</v>
      </c>
      <c r="D18" s="57" t="s">
        <v>1585</v>
      </c>
    </row>
    <row r="19" spans="1:4" ht="180" x14ac:dyDescent="0.2">
      <c r="A19" s="61" t="s">
        <v>1172</v>
      </c>
      <c r="B19" s="58" t="s">
        <v>1747</v>
      </c>
      <c r="C19" s="58" t="s">
        <v>1748</v>
      </c>
      <c r="D19" s="57" t="s">
        <v>1585</v>
      </c>
    </row>
    <row r="20" spans="1:4" ht="180" x14ac:dyDescent="0.2">
      <c r="A20" s="61" t="s">
        <v>1172</v>
      </c>
      <c r="B20" s="58" t="s">
        <v>1749</v>
      </c>
      <c r="C20" s="58" t="s">
        <v>1750</v>
      </c>
      <c r="D20" s="57" t="s">
        <v>1585</v>
      </c>
    </row>
    <row r="21" spans="1:4" ht="180" x14ac:dyDescent="0.2">
      <c r="A21" s="61" t="s">
        <v>1172</v>
      </c>
      <c r="B21" s="58" t="s">
        <v>1751</v>
      </c>
      <c r="C21" s="58" t="s">
        <v>1752</v>
      </c>
      <c r="D21" s="57" t="s">
        <v>1585</v>
      </c>
    </row>
    <row r="22" spans="1:4" ht="180" x14ac:dyDescent="0.2">
      <c r="A22" s="61" t="s">
        <v>1172</v>
      </c>
      <c r="B22" s="58" t="s">
        <v>1753</v>
      </c>
      <c r="C22" s="58" t="s">
        <v>1754</v>
      </c>
      <c r="D22" s="57" t="s">
        <v>1585</v>
      </c>
    </row>
    <row r="23" spans="1:4" ht="180" x14ac:dyDescent="0.2">
      <c r="A23" s="61" t="s">
        <v>1172</v>
      </c>
      <c r="B23" s="58" t="s">
        <v>1755</v>
      </c>
      <c r="C23" s="58" t="s">
        <v>1756</v>
      </c>
      <c r="D23" s="57" t="s">
        <v>1585</v>
      </c>
    </row>
    <row r="24" spans="1:4" ht="180" x14ac:dyDescent="0.2">
      <c r="A24" s="61" t="s">
        <v>1172</v>
      </c>
      <c r="B24" s="58" t="s">
        <v>1757</v>
      </c>
      <c r="C24" s="58" t="s">
        <v>1758</v>
      </c>
      <c r="D24" s="57" t="s">
        <v>1585</v>
      </c>
    </row>
    <row r="25" spans="1:4" ht="180" x14ac:dyDescent="0.2">
      <c r="A25" s="61" t="s">
        <v>1172</v>
      </c>
      <c r="B25" s="58" t="s">
        <v>1759</v>
      </c>
      <c r="C25" s="58" t="s">
        <v>1760</v>
      </c>
      <c r="D25" s="57" t="s">
        <v>1585</v>
      </c>
    </row>
    <row r="26" spans="1:4" ht="14.25" customHeight="1" x14ac:dyDescent="0.2">
      <c r="A26" s="151" t="s">
        <v>1575</v>
      </c>
      <c r="B26" s="151"/>
      <c r="C26" s="151"/>
      <c r="D26" s="151"/>
    </row>
    <row r="27" spans="1:4" ht="16" x14ac:dyDescent="0.2">
      <c r="A27" s="72" t="s">
        <v>1138</v>
      </c>
      <c r="B27" s="72" t="s">
        <v>1576</v>
      </c>
      <c r="C27" s="72" t="s">
        <v>1577</v>
      </c>
      <c r="D27" s="72" t="s">
        <v>1573</v>
      </c>
    </row>
    <row r="28" spans="1:4" ht="90" x14ac:dyDescent="0.2">
      <c r="A28" s="52" t="s">
        <v>563</v>
      </c>
      <c r="B28" s="68" t="s">
        <v>1761</v>
      </c>
      <c r="C28" s="53" t="s">
        <v>1762</v>
      </c>
      <c r="D28" s="55" t="s">
        <v>1116</v>
      </c>
    </row>
    <row r="29" spans="1:4" ht="90" x14ac:dyDescent="0.2">
      <c r="A29" s="52" t="s">
        <v>563</v>
      </c>
      <c r="B29" s="68" t="s">
        <v>1763</v>
      </c>
      <c r="C29" s="53" t="s">
        <v>1764</v>
      </c>
      <c r="D29" s="55" t="s">
        <v>1116</v>
      </c>
    </row>
    <row r="30" spans="1:4" ht="90" x14ac:dyDescent="0.2">
      <c r="A30" s="52" t="s">
        <v>563</v>
      </c>
      <c r="B30" s="68" t="s">
        <v>1765</v>
      </c>
      <c r="C30" s="53" t="s">
        <v>1766</v>
      </c>
      <c r="D30" s="55" t="s">
        <v>1116</v>
      </c>
    </row>
    <row r="31" spans="1:4" ht="90" x14ac:dyDescent="0.2">
      <c r="A31" s="52" t="s">
        <v>563</v>
      </c>
      <c r="B31" s="68" t="s">
        <v>1767</v>
      </c>
      <c r="C31" s="53" t="s">
        <v>1768</v>
      </c>
      <c r="D31" s="55" t="s">
        <v>1116</v>
      </c>
    </row>
    <row r="32" spans="1:4" ht="90" x14ac:dyDescent="0.2">
      <c r="A32" s="52" t="s">
        <v>563</v>
      </c>
      <c r="B32" s="68" t="s">
        <v>1769</v>
      </c>
      <c r="C32" s="53" t="s">
        <v>1770</v>
      </c>
      <c r="D32" s="55" t="s">
        <v>1116</v>
      </c>
    </row>
    <row r="33" spans="1:4" ht="90" x14ac:dyDescent="0.2">
      <c r="A33" s="52" t="s">
        <v>563</v>
      </c>
      <c r="B33" s="68" t="s">
        <v>1771</v>
      </c>
      <c r="C33" s="53" t="s">
        <v>1772</v>
      </c>
      <c r="D33" s="55" t="s">
        <v>1116</v>
      </c>
    </row>
    <row r="34" spans="1:4" ht="90" x14ac:dyDescent="0.2">
      <c r="A34" s="52" t="s">
        <v>563</v>
      </c>
      <c r="B34" s="68" t="s">
        <v>1773</v>
      </c>
      <c r="C34" s="53" t="s">
        <v>1774</v>
      </c>
      <c r="D34" s="55" t="s">
        <v>1116</v>
      </c>
    </row>
    <row r="35" spans="1:4" ht="14.25" customHeight="1" x14ac:dyDescent="0.2">
      <c r="A35" s="151" t="s">
        <v>1575</v>
      </c>
      <c r="B35" s="151"/>
      <c r="C35" s="151"/>
      <c r="D35" s="151"/>
    </row>
    <row r="36" spans="1:4" ht="14.25" customHeight="1" x14ac:dyDescent="0.2">
      <c r="A36" s="72" t="s">
        <v>1138</v>
      </c>
      <c r="B36" s="72" t="s">
        <v>1576</v>
      </c>
      <c r="C36" s="72" t="s">
        <v>1577</v>
      </c>
      <c r="D36" s="72" t="s">
        <v>1573</v>
      </c>
    </row>
    <row r="37" spans="1:4" ht="90" x14ac:dyDescent="0.2">
      <c r="A37" s="66" t="s">
        <v>1210</v>
      </c>
      <c r="B37" s="68" t="s">
        <v>1775</v>
      </c>
      <c r="C37" s="53" t="s">
        <v>1776</v>
      </c>
      <c r="D37" s="55" t="s">
        <v>1136</v>
      </c>
    </row>
    <row r="38" spans="1:4" ht="90" x14ac:dyDescent="0.2">
      <c r="A38" s="66" t="s">
        <v>1210</v>
      </c>
      <c r="B38" s="68" t="s">
        <v>1777</v>
      </c>
      <c r="C38" s="53" t="s">
        <v>1778</v>
      </c>
      <c r="D38" s="55" t="s">
        <v>1136</v>
      </c>
    </row>
    <row r="39" spans="1:4" ht="90" x14ac:dyDescent="0.2">
      <c r="A39" s="66" t="s">
        <v>1210</v>
      </c>
      <c r="B39" s="68" t="s">
        <v>1779</v>
      </c>
      <c r="C39" s="53" t="s">
        <v>1780</v>
      </c>
      <c r="D39" s="55" t="s">
        <v>1136</v>
      </c>
    </row>
    <row r="40" spans="1:4" ht="90" x14ac:dyDescent="0.2">
      <c r="A40" s="66" t="s">
        <v>1210</v>
      </c>
      <c r="B40" s="68" t="s">
        <v>1781</v>
      </c>
      <c r="C40" s="53" t="s">
        <v>1782</v>
      </c>
      <c r="D40" s="55" t="s">
        <v>1136</v>
      </c>
    </row>
    <row r="41" spans="1:4" ht="90" x14ac:dyDescent="0.2">
      <c r="A41" s="66" t="s">
        <v>1210</v>
      </c>
      <c r="B41" s="68" t="s">
        <v>1783</v>
      </c>
      <c r="C41" s="53" t="s">
        <v>1784</v>
      </c>
      <c r="D41" s="55" t="s">
        <v>1136</v>
      </c>
    </row>
    <row r="42" spans="1:4" ht="90" x14ac:dyDescent="0.2">
      <c r="A42" s="66" t="s">
        <v>1210</v>
      </c>
      <c r="B42" s="68" t="s">
        <v>1785</v>
      </c>
      <c r="C42" s="53" t="s">
        <v>1786</v>
      </c>
      <c r="D42" s="55" t="s">
        <v>1136</v>
      </c>
    </row>
    <row r="43" spans="1:4" ht="90" x14ac:dyDescent="0.2">
      <c r="A43" s="66" t="s">
        <v>1210</v>
      </c>
      <c r="B43" s="68" t="s">
        <v>1787</v>
      </c>
      <c r="C43" s="53" t="s">
        <v>1788</v>
      </c>
      <c r="D43" s="55" t="s">
        <v>1136</v>
      </c>
    </row>
    <row r="44" spans="1:4" ht="90" x14ac:dyDescent="0.2">
      <c r="A44" s="66" t="s">
        <v>1210</v>
      </c>
      <c r="B44" s="68" t="s">
        <v>1789</v>
      </c>
      <c r="C44" s="53" t="s">
        <v>1790</v>
      </c>
      <c r="D44" s="55" t="s">
        <v>1136</v>
      </c>
    </row>
    <row r="45" spans="1:4" ht="90" x14ac:dyDescent="0.2">
      <c r="A45" s="66" t="s">
        <v>1210</v>
      </c>
      <c r="B45" s="68" t="s">
        <v>1791</v>
      </c>
      <c r="C45" s="53" t="s">
        <v>1792</v>
      </c>
      <c r="D45" s="55" t="s">
        <v>1136</v>
      </c>
    </row>
    <row r="46" spans="1:4" ht="14.25" customHeight="1" x14ac:dyDescent="0.2">
      <c r="A46" s="151" t="s">
        <v>1575</v>
      </c>
      <c r="B46" s="151"/>
      <c r="C46" s="151"/>
      <c r="D46" s="151"/>
    </row>
    <row r="47" spans="1:4" ht="14.25" customHeight="1" x14ac:dyDescent="0.2">
      <c r="A47" s="72" t="s">
        <v>1138</v>
      </c>
      <c r="B47" s="72" t="s">
        <v>1576</v>
      </c>
      <c r="C47" s="72" t="s">
        <v>1577</v>
      </c>
      <c r="D47" s="72" t="s">
        <v>1573</v>
      </c>
    </row>
    <row r="48" spans="1:4" ht="90" x14ac:dyDescent="0.2">
      <c r="A48" s="63" t="s">
        <v>1235</v>
      </c>
      <c r="B48" s="68" t="s">
        <v>1793</v>
      </c>
      <c r="C48" s="53" t="s">
        <v>1794</v>
      </c>
      <c r="D48" s="55" t="s">
        <v>1118</v>
      </c>
    </row>
    <row r="49" spans="1:4" ht="90" x14ac:dyDescent="0.2">
      <c r="A49" s="63" t="s">
        <v>1235</v>
      </c>
      <c r="B49" s="68" t="s">
        <v>1795</v>
      </c>
      <c r="C49" s="53" t="s">
        <v>1796</v>
      </c>
      <c r="D49" s="55" t="s">
        <v>1118</v>
      </c>
    </row>
    <row r="50" spans="1:4" ht="90" x14ac:dyDescent="0.2">
      <c r="A50" s="63" t="s">
        <v>1235</v>
      </c>
      <c r="B50" s="68" t="s">
        <v>1797</v>
      </c>
      <c r="C50" s="53" t="s">
        <v>1798</v>
      </c>
      <c r="D50" s="55" t="s">
        <v>1118</v>
      </c>
    </row>
    <row r="51" spans="1:4" ht="90" x14ac:dyDescent="0.2">
      <c r="A51" s="63" t="s">
        <v>1235</v>
      </c>
      <c r="B51" s="68" t="s">
        <v>1799</v>
      </c>
      <c r="C51" s="53" t="s">
        <v>1800</v>
      </c>
      <c r="D51" s="55" t="s">
        <v>1118</v>
      </c>
    </row>
    <row r="52" spans="1:4" ht="14.25" customHeight="1" x14ac:dyDescent="0.2"/>
    <row r="53" spans="1:4" ht="14.25" customHeight="1" x14ac:dyDescent="0.2"/>
    <row r="54" spans="1:4" ht="14.25" customHeight="1" x14ac:dyDescent="0.2"/>
    <row r="55" spans="1:4" ht="14.25" customHeight="1" x14ac:dyDescent="0.2"/>
    <row r="56" spans="1:4" ht="14.25" customHeight="1" x14ac:dyDescent="0.2"/>
    <row r="57" spans="1:4" ht="14.25" customHeight="1" x14ac:dyDescent="0.2"/>
    <row r="58" spans="1:4" ht="14.25" customHeight="1" x14ac:dyDescent="0.2"/>
    <row r="59" spans="1:4" ht="14.25" customHeight="1" x14ac:dyDescent="0.2"/>
    <row r="60" spans="1:4" ht="14.25" customHeight="1" x14ac:dyDescent="0.2"/>
    <row r="61" spans="1:4" ht="14.25" customHeight="1" x14ac:dyDescent="0.2"/>
    <row r="62" spans="1:4" ht="14.25" customHeight="1" x14ac:dyDescent="0.2"/>
    <row r="63" spans="1:4" ht="14.25" customHeight="1" x14ac:dyDescent="0.2"/>
    <row r="64" spans="1: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sheetData>
  <mergeCells count="5">
    <mergeCell ref="A46:D46"/>
    <mergeCell ref="A12:D12"/>
    <mergeCell ref="A26:D26"/>
    <mergeCell ref="A35:D35"/>
    <mergeCell ref="A1:D1"/>
  </mergeCells>
  <pageMargins left="0.7" right="0.7" top="0.75" bottom="0.75" header="0.3" footer="0.3"/>
  <pageSetup orientation="portrait" horizontalDpi="1200"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E1002"/>
  <sheetViews>
    <sheetView tabSelected="1" view="pageBreakPreview" topLeftCell="A33" zoomScale="75" zoomScaleNormal="100" zoomScaleSheetLayoutView="130" workbookViewId="0">
      <selection activeCell="D15" sqref="D15"/>
    </sheetView>
  </sheetViews>
  <sheetFormatPr baseColWidth="10" defaultColWidth="14.5" defaultRowHeight="15" customHeight="1" x14ac:dyDescent="0.2"/>
  <cols>
    <col min="2" max="2" width="42.33203125" customWidth="1"/>
    <col min="3" max="3" width="26.5" style="43" customWidth="1"/>
    <col min="4" max="4" width="26.33203125" style="43" customWidth="1"/>
    <col min="5" max="5" width="21.33203125" style="43" customWidth="1"/>
  </cols>
  <sheetData>
    <row r="1" spans="1:5" ht="14.25" customHeight="1" x14ac:dyDescent="0.2">
      <c r="A1" s="154" t="s">
        <v>1578</v>
      </c>
      <c r="B1" s="155"/>
      <c r="C1" s="155"/>
      <c r="D1" s="155"/>
      <c r="E1" s="156"/>
    </row>
    <row r="2" spans="1:5" ht="25.5" customHeight="1" x14ac:dyDescent="0.2">
      <c r="A2" s="152" t="s">
        <v>1138</v>
      </c>
      <c r="B2" s="152" t="s">
        <v>1718</v>
      </c>
      <c r="C2" s="157" t="s">
        <v>1579</v>
      </c>
      <c r="D2" s="158"/>
      <c r="E2" s="152" t="s">
        <v>1580</v>
      </c>
    </row>
    <row r="3" spans="1:5" ht="14.25" customHeight="1" x14ac:dyDescent="0.2">
      <c r="A3" s="153"/>
      <c r="B3" s="153"/>
      <c r="C3" s="49" t="s">
        <v>1581</v>
      </c>
      <c r="D3" s="49" t="s">
        <v>1582</v>
      </c>
      <c r="E3" s="153"/>
    </row>
    <row r="4" spans="1:5" ht="64" x14ac:dyDescent="0.2">
      <c r="A4" s="50" t="s">
        <v>1152</v>
      </c>
      <c r="B4" s="51" t="s">
        <v>1435</v>
      </c>
      <c r="C4" s="51" t="s">
        <v>1801</v>
      </c>
      <c r="D4" s="51" t="s">
        <v>1802</v>
      </c>
      <c r="E4" s="51" t="s">
        <v>1803</v>
      </c>
    </row>
    <row r="5" spans="1:5" ht="64" x14ac:dyDescent="0.2">
      <c r="A5" s="50" t="s">
        <v>1152</v>
      </c>
      <c r="B5" s="51" t="s">
        <v>1440</v>
      </c>
      <c r="C5" s="51" t="s">
        <v>1804</v>
      </c>
      <c r="D5" s="51" t="s">
        <v>1805</v>
      </c>
      <c r="E5" s="51" t="s">
        <v>1806</v>
      </c>
    </row>
    <row r="6" spans="1:5" ht="64" x14ac:dyDescent="0.2">
      <c r="A6" s="50" t="s">
        <v>1152</v>
      </c>
      <c r="B6" s="51" t="s">
        <v>1444</v>
      </c>
      <c r="C6" s="51" t="s">
        <v>1807</v>
      </c>
      <c r="D6" s="51" t="s">
        <v>1808</v>
      </c>
      <c r="E6" s="51" t="s">
        <v>1809</v>
      </c>
    </row>
    <row r="7" spans="1:5" ht="64" x14ac:dyDescent="0.2">
      <c r="A7" s="50" t="s">
        <v>1152</v>
      </c>
      <c r="B7" s="51" t="s">
        <v>1446</v>
      </c>
      <c r="C7" s="51" t="s">
        <v>1810</v>
      </c>
      <c r="D7" s="51" t="s">
        <v>1811</v>
      </c>
      <c r="E7" s="51" t="s">
        <v>1812</v>
      </c>
    </row>
    <row r="8" spans="1:5" ht="48" x14ac:dyDescent="0.2">
      <c r="A8" s="50" t="s">
        <v>1152</v>
      </c>
      <c r="B8" s="51" t="s">
        <v>1451</v>
      </c>
      <c r="C8" s="51" t="s">
        <v>1813</v>
      </c>
      <c r="D8" s="51" t="s">
        <v>1814</v>
      </c>
      <c r="E8" s="51" t="s">
        <v>1815</v>
      </c>
    </row>
    <row r="9" spans="1:5" ht="64" x14ac:dyDescent="0.2">
      <c r="A9" s="50" t="s">
        <v>1152</v>
      </c>
      <c r="B9" s="51" t="s">
        <v>1456</v>
      </c>
      <c r="C9" s="51" t="s">
        <v>1816</v>
      </c>
      <c r="D9" s="51" t="s">
        <v>1817</v>
      </c>
      <c r="E9" s="51" t="s">
        <v>1818</v>
      </c>
    </row>
    <row r="10" spans="1:5" ht="64" x14ac:dyDescent="0.2">
      <c r="A10" s="50" t="s">
        <v>1152</v>
      </c>
      <c r="B10" s="51" t="s">
        <v>1460</v>
      </c>
      <c r="C10" s="51" t="s">
        <v>1819</v>
      </c>
      <c r="D10" s="51" t="s">
        <v>1820</v>
      </c>
      <c r="E10" s="51" t="s">
        <v>1821</v>
      </c>
    </row>
    <row r="11" spans="1:5" ht="48" x14ac:dyDescent="0.2">
      <c r="A11" s="50" t="s">
        <v>1152</v>
      </c>
      <c r="B11" s="51" t="s">
        <v>1463</v>
      </c>
      <c r="C11" s="51" t="s">
        <v>1822</v>
      </c>
      <c r="D11" s="51" t="s">
        <v>1823</v>
      </c>
      <c r="E11" s="51" t="s">
        <v>1824</v>
      </c>
    </row>
    <row r="12" spans="1:5" ht="64" x14ac:dyDescent="0.2">
      <c r="A12" s="50" t="s">
        <v>1152</v>
      </c>
      <c r="B12" s="51" t="s">
        <v>1469</v>
      </c>
      <c r="C12" s="51" t="s">
        <v>1825</v>
      </c>
      <c r="D12" s="51" t="s">
        <v>1826</v>
      </c>
      <c r="E12" s="51" t="s">
        <v>1827</v>
      </c>
    </row>
    <row r="13" spans="1:5" ht="14.25" customHeight="1" x14ac:dyDescent="0.2">
      <c r="A13" s="154" t="s">
        <v>1578</v>
      </c>
      <c r="B13" s="155"/>
      <c r="C13" s="155"/>
      <c r="D13" s="155"/>
      <c r="E13" s="156"/>
    </row>
    <row r="14" spans="1:5" ht="14.25" customHeight="1" x14ac:dyDescent="0.2">
      <c r="A14" s="152" t="s">
        <v>1138</v>
      </c>
      <c r="B14" s="152" t="s">
        <v>1425</v>
      </c>
      <c r="C14" s="157" t="s">
        <v>1579</v>
      </c>
      <c r="D14" s="158"/>
      <c r="E14" s="152" t="s">
        <v>1580</v>
      </c>
    </row>
    <row r="15" spans="1:5" ht="14.25" customHeight="1" x14ac:dyDescent="0.2">
      <c r="A15" s="153"/>
      <c r="B15" s="153"/>
      <c r="C15" s="49" t="s">
        <v>1581</v>
      </c>
      <c r="D15" s="49" t="s">
        <v>1582</v>
      </c>
      <c r="E15" s="153"/>
    </row>
    <row r="16" spans="1:5" ht="48" x14ac:dyDescent="0.2">
      <c r="A16" s="61" t="s">
        <v>1172</v>
      </c>
      <c r="B16" s="57" t="s">
        <v>1476</v>
      </c>
      <c r="C16" s="58" t="s">
        <v>1828</v>
      </c>
      <c r="D16" s="58" t="s">
        <v>1829</v>
      </c>
      <c r="E16" s="58" t="s">
        <v>1830</v>
      </c>
    </row>
    <row r="17" spans="1:5" ht="48" x14ac:dyDescent="0.2">
      <c r="A17" s="61" t="s">
        <v>1172</v>
      </c>
      <c r="B17" s="57" t="s">
        <v>1479</v>
      </c>
      <c r="C17" s="58" t="s">
        <v>1831</v>
      </c>
      <c r="D17" s="58" t="s">
        <v>1832</v>
      </c>
      <c r="E17" s="58" t="s">
        <v>1833</v>
      </c>
    </row>
    <row r="18" spans="1:5" ht="48" x14ac:dyDescent="0.2">
      <c r="A18" s="61" t="s">
        <v>1172</v>
      </c>
      <c r="B18" s="57" t="s">
        <v>1484</v>
      </c>
      <c r="C18" s="58" t="s">
        <v>1834</v>
      </c>
      <c r="D18" s="58" t="s">
        <v>1835</v>
      </c>
      <c r="E18" s="58" t="s">
        <v>1836</v>
      </c>
    </row>
    <row r="19" spans="1:5" ht="48" x14ac:dyDescent="0.2">
      <c r="A19" s="61" t="s">
        <v>1172</v>
      </c>
      <c r="B19" s="57" t="s">
        <v>1487</v>
      </c>
      <c r="C19" s="58" t="s">
        <v>1837</v>
      </c>
      <c r="D19" s="58" t="s">
        <v>1838</v>
      </c>
      <c r="E19" s="58" t="s">
        <v>1839</v>
      </c>
    </row>
    <row r="20" spans="1:5" ht="48" x14ac:dyDescent="0.2">
      <c r="A20" s="61" t="s">
        <v>1172</v>
      </c>
      <c r="B20" s="57" t="s">
        <v>1490</v>
      </c>
      <c r="C20" s="58" t="s">
        <v>1840</v>
      </c>
      <c r="D20" s="58" t="s">
        <v>1841</v>
      </c>
      <c r="E20" s="58" t="s">
        <v>1842</v>
      </c>
    </row>
    <row r="21" spans="1:5" ht="48" x14ac:dyDescent="0.2">
      <c r="A21" s="61" t="s">
        <v>1172</v>
      </c>
      <c r="B21" s="57" t="s">
        <v>1493</v>
      </c>
      <c r="C21" s="58" t="s">
        <v>1843</v>
      </c>
      <c r="D21" s="58" t="s">
        <v>1844</v>
      </c>
      <c r="E21" s="58" t="s">
        <v>1845</v>
      </c>
    </row>
    <row r="22" spans="1:5" ht="48" x14ac:dyDescent="0.2">
      <c r="A22" s="61" t="s">
        <v>1172</v>
      </c>
      <c r="B22" s="57" t="s">
        <v>1494</v>
      </c>
      <c r="C22" s="58" t="s">
        <v>1846</v>
      </c>
      <c r="D22" s="58" t="s">
        <v>1847</v>
      </c>
      <c r="E22" s="58" t="s">
        <v>1848</v>
      </c>
    </row>
    <row r="23" spans="1:5" ht="48" x14ac:dyDescent="0.2">
      <c r="A23" s="61" t="s">
        <v>1172</v>
      </c>
      <c r="B23" s="57" t="s">
        <v>1497</v>
      </c>
      <c r="C23" s="58" t="s">
        <v>1849</v>
      </c>
      <c r="D23" s="58" t="s">
        <v>1850</v>
      </c>
      <c r="E23" s="58" t="s">
        <v>1851</v>
      </c>
    </row>
    <row r="24" spans="1:5" ht="48" x14ac:dyDescent="0.2">
      <c r="A24" s="61" t="s">
        <v>1172</v>
      </c>
      <c r="B24" s="57" t="s">
        <v>1500</v>
      </c>
      <c r="C24" s="58" t="s">
        <v>1852</v>
      </c>
      <c r="D24" s="58" t="s">
        <v>1853</v>
      </c>
      <c r="E24" s="58" t="s">
        <v>1854</v>
      </c>
    </row>
    <row r="25" spans="1:5" ht="48" x14ac:dyDescent="0.2">
      <c r="A25" s="61" t="s">
        <v>1172</v>
      </c>
      <c r="B25" s="57" t="s">
        <v>1503</v>
      </c>
      <c r="C25" s="58" t="s">
        <v>1855</v>
      </c>
      <c r="D25" s="58" t="s">
        <v>1856</v>
      </c>
      <c r="E25" s="58" t="s">
        <v>1857</v>
      </c>
    </row>
    <row r="26" spans="1:5" ht="48" x14ac:dyDescent="0.2">
      <c r="A26" s="61" t="s">
        <v>1172</v>
      </c>
      <c r="B26" s="57" t="s">
        <v>1505</v>
      </c>
      <c r="C26" s="58" t="s">
        <v>1858</v>
      </c>
      <c r="D26" s="58" t="s">
        <v>1859</v>
      </c>
      <c r="E26" s="58" t="s">
        <v>1860</v>
      </c>
    </row>
    <row r="27" spans="1:5" ht="48" x14ac:dyDescent="0.2">
      <c r="A27" s="61" t="s">
        <v>1172</v>
      </c>
      <c r="B27" s="57" t="s">
        <v>1508</v>
      </c>
      <c r="C27" s="58" t="s">
        <v>1861</v>
      </c>
      <c r="D27" s="58" t="s">
        <v>1862</v>
      </c>
      <c r="E27" s="58" t="s">
        <v>1863</v>
      </c>
    </row>
    <row r="28" spans="1:5" ht="14.25" customHeight="1" x14ac:dyDescent="0.2">
      <c r="A28" s="154" t="s">
        <v>1578</v>
      </c>
      <c r="B28" s="155"/>
      <c r="C28" s="155"/>
      <c r="D28" s="155"/>
      <c r="E28" s="156"/>
    </row>
    <row r="29" spans="1:5" ht="14.25" customHeight="1" x14ac:dyDescent="0.2">
      <c r="A29" s="152" t="s">
        <v>1138</v>
      </c>
      <c r="B29" s="152" t="s">
        <v>1425</v>
      </c>
      <c r="C29" s="157" t="s">
        <v>1579</v>
      </c>
      <c r="D29" s="158"/>
      <c r="E29" s="152" t="s">
        <v>1580</v>
      </c>
    </row>
    <row r="30" spans="1:5" ht="14.25" customHeight="1" x14ac:dyDescent="0.2">
      <c r="A30" s="153"/>
      <c r="B30" s="153"/>
      <c r="C30" s="49" t="s">
        <v>1581</v>
      </c>
      <c r="D30" s="49" t="s">
        <v>1582</v>
      </c>
      <c r="E30" s="153"/>
    </row>
    <row r="31" spans="1:5" ht="64" x14ac:dyDescent="0.2">
      <c r="A31" s="56" t="s">
        <v>563</v>
      </c>
      <c r="B31" s="57" t="s">
        <v>1512</v>
      </c>
      <c r="C31" s="58" t="s">
        <v>1864</v>
      </c>
      <c r="D31" s="58" t="s">
        <v>1865</v>
      </c>
      <c r="E31" s="58" t="s">
        <v>1866</v>
      </c>
    </row>
    <row r="32" spans="1:5" ht="80" x14ac:dyDescent="0.2">
      <c r="A32" s="56" t="s">
        <v>563</v>
      </c>
      <c r="B32" s="57" t="s">
        <v>1514</v>
      </c>
      <c r="C32" s="58" t="s">
        <v>1867</v>
      </c>
      <c r="D32" s="58" t="s">
        <v>1868</v>
      </c>
      <c r="E32" s="58" t="s">
        <v>1869</v>
      </c>
    </row>
    <row r="33" spans="1:5" ht="64" x14ac:dyDescent="0.2">
      <c r="A33" s="56" t="s">
        <v>563</v>
      </c>
      <c r="B33" s="57" t="s">
        <v>1517</v>
      </c>
      <c r="C33" s="58" t="s">
        <v>1870</v>
      </c>
      <c r="D33" s="58" t="s">
        <v>1871</v>
      </c>
      <c r="E33" s="58" t="s">
        <v>1872</v>
      </c>
    </row>
    <row r="34" spans="1:5" ht="64" x14ac:dyDescent="0.2">
      <c r="A34" s="56" t="s">
        <v>563</v>
      </c>
      <c r="B34" s="57" t="s">
        <v>1519</v>
      </c>
      <c r="C34" s="58" t="s">
        <v>1873</v>
      </c>
      <c r="D34" s="58" t="s">
        <v>1874</v>
      </c>
      <c r="E34" s="58" t="s">
        <v>1875</v>
      </c>
    </row>
    <row r="35" spans="1:5" ht="48" x14ac:dyDescent="0.2">
      <c r="A35" s="56" t="s">
        <v>563</v>
      </c>
      <c r="B35" s="57" t="s">
        <v>1522</v>
      </c>
      <c r="C35" s="58" t="s">
        <v>1876</v>
      </c>
      <c r="D35" s="58" t="s">
        <v>1877</v>
      </c>
      <c r="E35" s="58" t="s">
        <v>1878</v>
      </c>
    </row>
    <row r="36" spans="1:5" ht="48" x14ac:dyDescent="0.2">
      <c r="A36" s="56" t="s">
        <v>563</v>
      </c>
      <c r="B36" s="57" t="s">
        <v>1526</v>
      </c>
      <c r="C36" s="58" t="s">
        <v>1879</v>
      </c>
      <c r="D36" s="58" t="s">
        <v>1880</v>
      </c>
      <c r="E36" s="58" t="s">
        <v>1881</v>
      </c>
    </row>
    <row r="37" spans="1:5" ht="48" x14ac:dyDescent="0.2">
      <c r="A37" s="56" t="s">
        <v>563</v>
      </c>
      <c r="B37" s="57" t="s">
        <v>1528</v>
      </c>
      <c r="C37" s="58" t="s">
        <v>1882</v>
      </c>
      <c r="D37" s="58" t="s">
        <v>1883</v>
      </c>
      <c r="E37" s="58" t="s">
        <v>1884</v>
      </c>
    </row>
    <row r="38" spans="1:5" ht="14.25" customHeight="1" x14ac:dyDescent="0.2">
      <c r="A38" s="154" t="s">
        <v>1578</v>
      </c>
      <c r="B38" s="155"/>
      <c r="C38" s="155"/>
      <c r="D38" s="155"/>
      <c r="E38" s="156"/>
    </row>
    <row r="39" spans="1:5" ht="14.25" customHeight="1" x14ac:dyDescent="0.2">
      <c r="A39" s="152" t="s">
        <v>1138</v>
      </c>
      <c r="B39" s="152" t="s">
        <v>1425</v>
      </c>
      <c r="C39" s="157" t="s">
        <v>1579</v>
      </c>
      <c r="D39" s="158"/>
      <c r="E39" s="152" t="s">
        <v>1580</v>
      </c>
    </row>
    <row r="40" spans="1:5" ht="14.25" customHeight="1" x14ac:dyDescent="0.2">
      <c r="A40" s="153"/>
      <c r="B40" s="153"/>
      <c r="C40" s="49" t="s">
        <v>1581</v>
      </c>
      <c r="D40" s="49" t="s">
        <v>1582</v>
      </c>
      <c r="E40" s="153"/>
    </row>
    <row r="41" spans="1:5" ht="48" x14ac:dyDescent="0.2">
      <c r="A41" s="62" t="s">
        <v>1210</v>
      </c>
      <c r="B41" s="57" t="s">
        <v>1531</v>
      </c>
      <c r="C41" s="58" t="s">
        <v>1885</v>
      </c>
      <c r="D41" s="58" t="s">
        <v>1886</v>
      </c>
      <c r="E41" s="58" t="s">
        <v>1887</v>
      </c>
    </row>
    <row r="42" spans="1:5" ht="64" x14ac:dyDescent="0.2">
      <c r="A42" s="62" t="s">
        <v>1210</v>
      </c>
      <c r="B42" s="57" t="s">
        <v>1533</v>
      </c>
      <c r="C42" s="58" t="s">
        <v>1888</v>
      </c>
      <c r="D42" s="58" t="s">
        <v>1889</v>
      </c>
      <c r="E42" s="58" t="s">
        <v>1890</v>
      </c>
    </row>
    <row r="43" spans="1:5" ht="48" x14ac:dyDescent="0.2">
      <c r="A43" s="62" t="s">
        <v>1210</v>
      </c>
      <c r="B43" s="57" t="s">
        <v>1536</v>
      </c>
      <c r="C43" s="58" t="s">
        <v>1891</v>
      </c>
      <c r="D43" s="58" t="s">
        <v>1892</v>
      </c>
      <c r="E43" s="58" t="s">
        <v>1893</v>
      </c>
    </row>
    <row r="44" spans="1:5" ht="48" x14ac:dyDescent="0.2">
      <c r="A44" s="62" t="s">
        <v>1210</v>
      </c>
      <c r="B44" s="57" t="s">
        <v>1541</v>
      </c>
      <c r="C44" s="58" t="s">
        <v>1894</v>
      </c>
      <c r="D44" s="58" t="s">
        <v>1895</v>
      </c>
      <c r="E44" s="58" t="s">
        <v>1896</v>
      </c>
    </row>
    <row r="45" spans="1:5" ht="48" x14ac:dyDescent="0.2">
      <c r="A45" s="62" t="s">
        <v>1210</v>
      </c>
      <c r="B45" s="57" t="s">
        <v>1543</v>
      </c>
      <c r="C45" s="58" t="s">
        <v>1897</v>
      </c>
      <c r="D45" s="58" t="s">
        <v>1898</v>
      </c>
      <c r="E45" s="58" t="s">
        <v>1899</v>
      </c>
    </row>
    <row r="46" spans="1:5" ht="48" x14ac:dyDescent="0.2">
      <c r="A46" s="62" t="s">
        <v>1210</v>
      </c>
      <c r="B46" s="57" t="s">
        <v>1545</v>
      </c>
      <c r="C46" s="58" t="s">
        <v>1900</v>
      </c>
      <c r="D46" s="58" t="s">
        <v>1901</v>
      </c>
      <c r="E46" s="58" t="s">
        <v>1902</v>
      </c>
    </row>
    <row r="47" spans="1:5" ht="48" x14ac:dyDescent="0.2">
      <c r="A47" s="62" t="s">
        <v>1210</v>
      </c>
      <c r="B47" s="57" t="s">
        <v>1547</v>
      </c>
      <c r="C47" s="58" t="s">
        <v>1903</v>
      </c>
      <c r="D47" s="58" t="s">
        <v>1904</v>
      </c>
      <c r="E47" s="58" t="s">
        <v>1905</v>
      </c>
    </row>
    <row r="48" spans="1:5" ht="48" x14ac:dyDescent="0.2">
      <c r="A48" s="62" t="s">
        <v>1210</v>
      </c>
      <c r="B48" s="57" t="s">
        <v>1551</v>
      </c>
      <c r="C48" s="58" t="s">
        <v>1906</v>
      </c>
      <c r="D48" s="58" t="s">
        <v>1907</v>
      </c>
      <c r="E48" s="58" t="s">
        <v>1908</v>
      </c>
    </row>
    <row r="49" spans="1:5" ht="64" x14ac:dyDescent="0.2">
      <c r="A49" s="62" t="s">
        <v>1210</v>
      </c>
      <c r="B49" s="57" t="s">
        <v>1553</v>
      </c>
      <c r="C49" s="58" t="s">
        <v>1909</v>
      </c>
      <c r="D49" s="58" t="s">
        <v>1910</v>
      </c>
      <c r="E49" s="58" t="s">
        <v>1911</v>
      </c>
    </row>
    <row r="50" spans="1:5" ht="14.25" customHeight="1" x14ac:dyDescent="0.2">
      <c r="A50" s="154" t="s">
        <v>1578</v>
      </c>
      <c r="B50" s="155"/>
      <c r="C50" s="155"/>
      <c r="D50" s="155"/>
      <c r="E50" s="156"/>
    </row>
    <row r="51" spans="1:5" ht="14.25" customHeight="1" x14ac:dyDescent="0.2">
      <c r="A51" s="152" t="s">
        <v>1138</v>
      </c>
      <c r="B51" s="152" t="s">
        <v>1425</v>
      </c>
      <c r="C51" s="157" t="s">
        <v>1579</v>
      </c>
      <c r="D51" s="158"/>
      <c r="E51" s="152" t="s">
        <v>1580</v>
      </c>
    </row>
    <row r="52" spans="1:5" ht="14.25" customHeight="1" x14ac:dyDescent="0.2">
      <c r="A52" s="153"/>
      <c r="B52" s="153"/>
      <c r="C52" s="49" t="s">
        <v>1581</v>
      </c>
      <c r="D52" s="49" t="s">
        <v>1582</v>
      </c>
      <c r="E52" s="153"/>
    </row>
    <row r="53" spans="1:5" ht="48" x14ac:dyDescent="0.2">
      <c r="A53" s="64" t="s">
        <v>1235</v>
      </c>
      <c r="B53" s="57" t="s">
        <v>1556</v>
      </c>
      <c r="C53" s="58" t="s">
        <v>1912</v>
      </c>
      <c r="D53" s="58" t="s">
        <v>1913</v>
      </c>
      <c r="E53" s="58" t="s">
        <v>1914</v>
      </c>
    </row>
    <row r="54" spans="1:5" ht="48" x14ac:dyDescent="0.2">
      <c r="A54" s="64" t="s">
        <v>1235</v>
      </c>
      <c r="B54" s="57" t="s">
        <v>1558</v>
      </c>
      <c r="C54" s="58" t="s">
        <v>1915</v>
      </c>
      <c r="D54" s="58" t="s">
        <v>1916</v>
      </c>
      <c r="E54" s="58" t="s">
        <v>1917</v>
      </c>
    </row>
    <row r="55" spans="1:5" ht="48" x14ac:dyDescent="0.2">
      <c r="A55" s="64" t="s">
        <v>1235</v>
      </c>
      <c r="B55" s="57" t="s">
        <v>1560</v>
      </c>
      <c r="C55" s="58" t="s">
        <v>1918</v>
      </c>
      <c r="D55" s="58" t="s">
        <v>1919</v>
      </c>
      <c r="E55" s="58" t="s">
        <v>1920</v>
      </c>
    </row>
    <row r="56" spans="1:5" ht="48" x14ac:dyDescent="0.2">
      <c r="A56" s="64" t="s">
        <v>1235</v>
      </c>
      <c r="B56" s="57" t="s">
        <v>1562</v>
      </c>
      <c r="C56" s="58" t="s">
        <v>1921</v>
      </c>
      <c r="D56" s="58" t="s">
        <v>1922</v>
      </c>
      <c r="E56" s="58" t="s">
        <v>1923</v>
      </c>
    </row>
    <row r="57" spans="1:5" ht="14.25" customHeight="1" x14ac:dyDescent="0.2"/>
    <row r="58" spans="1:5" ht="14.25" customHeight="1" x14ac:dyDescent="0.2"/>
    <row r="59" spans="1:5" ht="14.25" customHeight="1" x14ac:dyDescent="0.2"/>
    <row r="60" spans="1:5" ht="14.25" customHeight="1" x14ac:dyDescent="0.2"/>
    <row r="61" spans="1:5" ht="14.25" customHeight="1" x14ac:dyDescent="0.2"/>
    <row r="62" spans="1:5" ht="14.25" customHeight="1" x14ac:dyDescent="0.2"/>
    <row r="63" spans="1:5" ht="14.25" customHeight="1" x14ac:dyDescent="0.2"/>
    <row r="64" spans="1:5"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row r="1002" ht="14.25" customHeight="1" x14ac:dyDescent="0.2"/>
  </sheetData>
  <mergeCells count="25">
    <mergeCell ref="A1:E1"/>
    <mergeCell ref="A13:E13"/>
    <mergeCell ref="A28:E28"/>
    <mergeCell ref="A2:A3"/>
    <mergeCell ref="A14:A15"/>
    <mergeCell ref="B14:B15"/>
    <mergeCell ref="B2:B3"/>
    <mergeCell ref="C2:D2"/>
    <mergeCell ref="E2:E3"/>
    <mergeCell ref="C14:D14"/>
    <mergeCell ref="E14:E15"/>
    <mergeCell ref="A29:A30"/>
    <mergeCell ref="A39:A40"/>
    <mergeCell ref="A51:A52"/>
    <mergeCell ref="A38:E38"/>
    <mergeCell ref="A50:E50"/>
    <mergeCell ref="B29:B30"/>
    <mergeCell ref="B39:B40"/>
    <mergeCell ref="B51:B52"/>
    <mergeCell ref="C39:D39"/>
    <mergeCell ref="E39:E40"/>
    <mergeCell ref="C51:D51"/>
    <mergeCell ref="E51:E52"/>
    <mergeCell ref="C29:D29"/>
    <mergeCell ref="E29:E30"/>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19"/>
  <sheetViews>
    <sheetView workbookViewId="0">
      <selection activeCell="A4" sqref="A4"/>
    </sheetView>
  </sheetViews>
  <sheetFormatPr baseColWidth="10" defaultColWidth="14.5" defaultRowHeight="15" customHeight="1" x14ac:dyDescent="0.2"/>
  <cols>
    <col min="1" max="2" width="18.83203125" customWidth="1"/>
    <col min="3" max="3" width="34.83203125" customWidth="1"/>
    <col min="4" max="4" width="45" hidden="1" customWidth="1"/>
    <col min="5" max="5" width="70.5" customWidth="1"/>
    <col min="6" max="6" width="52.1640625" customWidth="1"/>
    <col min="7" max="7" width="22.1640625" customWidth="1"/>
    <col min="8" max="8" width="25.33203125" customWidth="1"/>
    <col min="9" max="9" width="11.5" customWidth="1"/>
    <col min="10" max="10" width="29" customWidth="1"/>
    <col min="11" max="11" width="18" customWidth="1"/>
    <col min="12" max="12" width="22.33203125" customWidth="1"/>
    <col min="13" max="13" width="19.83203125" customWidth="1"/>
    <col min="14" max="14" width="10.6640625" customWidth="1"/>
    <col min="15" max="15" width="13" customWidth="1"/>
    <col min="16" max="16" width="10.6640625" customWidth="1"/>
    <col min="17" max="17" width="21.5" customWidth="1"/>
    <col min="18" max="18" width="10.6640625" customWidth="1"/>
    <col min="19" max="19" width="20.5" customWidth="1"/>
    <col min="20" max="20" width="10.6640625" customWidth="1"/>
    <col min="21" max="21" width="21" customWidth="1"/>
    <col min="22" max="27" width="10.6640625" customWidth="1"/>
  </cols>
  <sheetData>
    <row r="1" spans="1:27" ht="14.25" customHeight="1" x14ac:dyDescent="0.2">
      <c r="A1" s="39" t="s">
        <v>491</v>
      </c>
      <c r="B1" s="1" t="s">
        <v>492</v>
      </c>
      <c r="C1" s="1" t="s">
        <v>493</v>
      </c>
      <c r="D1" s="1" t="s">
        <v>494</v>
      </c>
      <c r="E1" s="1" t="s">
        <v>495</v>
      </c>
      <c r="F1" s="1" t="s">
        <v>496</v>
      </c>
      <c r="G1" s="1" t="s">
        <v>497</v>
      </c>
      <c r="H1" s="1" t="s">
        <v>498</v>
      </c>
      <c r="I1" s="1" t="s">
        <v>499</v>
      </c>
      <c r="J1" s="1" t="s">
        <v>500</v>
      </c>
      <c r="K1" s="1" t="s">
        <v>501</v>
      </c>
      <c r="L1" s="1" t="s">
        <v>502</v>
      </c>
      <c r="M1" s="1" t="s">
        <v>503</v>
      </c>
      <c r="N1" s="138" t="s">
        <v>504</v>
      </c>
      <c r="O1" s="139"/>
      <c r="P1" s="138" t="s">
        <v>505</v>
      </c>
      <c r="Q1" s="139"/>
      <c r="R1" s="138" t="s">
        <v>506</v>
      </c>
      <c r="S1" s="139"/>
      <c r="T1" s="138" t="s">
        <v>507</v>
      </c>
      <c r="U1" s="139"/>
    </row>
    <row r="2" spans="1:27" ht="14.25" customHeight="1" x14ac:dyDescent="0.2">
      <c r="A2" s="2"/>
      <c r="B2" s="3"/>
      <c r="C2" s="3"/>
      <c r="D2" s="3"/>
      <c r="E2" s="3"/>
      <c r="F2" s="3"/>
      <c r="G2" s="3"/>
      <c r="H2" s="3"/>
      <c r="I2" s="3"/>
      <c r="J2" s="3"/>
      <c r="K2" s="3"/>
      <c r="L2" s="3"/>
      <c r="M2" s="3"/>
      <c r="N2" s="3" t="s">
        <v>508</v>
      </c>
      <c r="O2" s="3" t="s">
        <v>509</v>
      </c>
      <c r="P2" s="3" t="s">
        <v>508</v>
      </c>
      <c r="Q2" s="3" t="s">
        <v>509</v>
      </c>
      <c r="R2" s="3" t="s">
        <v>508</v>
      </c>
      <c r="S2" s="3" t="s">
        <v>509</v>
      </c>
      <c r="T2" s="3" t="s">
        <v>508</v>
      </c>
      <c r="U2" s="3" t="s">
        <v>509</v>
      </c>
    </row>
    <row r="3" spans="1:27" ht="72.75" customHeight="1" x14ac:dyDescent="0.2">
      <c r="A3" s="11" t="s">
        <v>510</v>
      </c>
      <c r="B3" s="12" t="s">
        <v>511</v>
      </c>
      <c r="C3" s="12" t="s">
        <v>512</v>
      </c>
      <c r="D3" s="13"/>
      <c r="E3" s="13" t="s">
        <v>513</v>
      </c>
      <c r="F3" s="13" t="s">
        <v>514</v>
      </c>
      <c r="G3" s="14">
        <v>1300000</v>
      </c>
      <c r="H3" s="13" t="s">
        <v>515</v>
      </c>
      <c r="I3" s="13" t="s">
        <v>516</v>
      </c>
      <c r="J3" s="15" t="s">
        <v>517</v>
      </c>
      <c r="K3" s="13">
        <v>2024</v>
      </c>
      <c r="L3" s="13">
        <v>2027</v>
      </c>
      <c r="M3" s="13" t="s">
        <v>518</v>
      </c>
      <c r="N3" s="16">
        <v>0.25</v>
      </c>
      <c r="O3" s="17">
        <f t="shared" ref="O3:O10" si="0">G3*N3</f>
        <v>325000</v>
      </c>
      <c r="P3" s="16">
        <v>0.25</v>
      </c>
      <c r="Q3" s="17">
        <f t="shared" ref="Q3:Q33" si="1">P3*G3</f>
        <v>325000</v>
      </c>
      <c r="R3" s="16">
        <v>0.25</v>
      </c>
      <c r="S3" s="17">
        <f t="shared" ref="S3:S33" si="2">R3*G3</f>
        <v>325000</v>
      </c>
      <c r="T3" s="16">
        <v>0.25</v>
      </c>
      <c r="U3" s="17">
        <f t="shared" ref="U3:U33" si="3">T3*G3</f>
        <v>325000</v>
      </c>
      <c r="V3" s="16">
        <f t="shared" ref="V3:V33" si="4">T3+R3+P3+N3</f>
        <v>1</v>
      </c>
      <c r="W3" s="4"/>
      <c r="X3" s="4"/>
      <c r="Y3" s="4"/>
      <c r="Z3" s="4"/>
      <c r="AA3" s="4"/>
    </row>
    <row r="4" spans="1:27" ht="96" x14ac:dyDescent="0.2">
      <c r="A4" s="11" t="s">
        <v>510</v>
      </c>
      <c r="B4" s="12" t="s">
        <v>511</v>
      </c>
      <c r="C4" s="12" t="s">
        <v>519</v>
      </c>
      <c r="D4" s="13"/>
      <c r="E4" s="13" t="s">
        <v>520</v>
      </c>
      <c r="F4" s="13" t="s">
        <v>521</v>
      </c>
      <c r="G4" s="17">
        <v>45000</v>
      </c>
      <c r="H4" s="13"/>
      <c r="I4" s="13" t="s">
        <v>516</v>
      </c>
      <c r="J4" s="15" t="s">
        <v>522</v>
      </c>
      <c r="K4" s="13">
        <v>2024</v>
      </c>
      <c r="L4" s="13">
        <v>2027</v>
      </c>
      <c r="M4" s="13" t="s">
        <v>518</v>
      </c>
      <c r="N4" s="16">
        <v>0.25</v>
      </c>
      <c r="O4" s="17">
        <f t="shared" si="0"/>
        <v>11250</v>
      </c>
      <c r="P4" s="16">
        <v>0.25</v>
      </c>
      <c r="Q4" s="17">
        <f t="shared" si="1"/>
        <v>11250</v>
      </c>
      <c r="R4" s="16">
        <v>0.25</v>
      </c>
      <c r="S4" s="17">
        <f t="shared" si="2"/>
        <v>11250</v>
      </c>
      <c r="T4" s="16">
        <v>0.25</v>
      </c>
      <c r="U4" s="17">
        <f t="shared" si="3"/>
        <v>11250</v>
      </c>
      <c r="V4" s="16">
        <f t="shared" si="4"/>
        <v>1</v>
      </c>
      <c r="W4" s="4"/>
      <c r="X4" s="4"/>
      <c r="Y4" s="4"/>
      <c r="Z4" s="4"/>
      <c r="AA4" s="4"/>
    </row>
    <row r="5" spans="1:27" ht="272" x14ac:dyDescent="0.2">
      <c r="A5" s="11" t="s">
        <v>510</v>
      </c>
      <c r="B5" s="12" t="s">
        <v>523</v>
      </c>
      <c r="C5" s="12" t="s">
        <v>524</v>
      </c>
      <c r="D5" s="13" t="s">
        <v>525</v>
      </c>
      <c r="E5" s="13" t="s">
        <v>526</v>
      </c>
      <c r="F5" s="13" t="s">
        <v>527</v>
      </c>
      <c r="G5" s="17">
        <v>300000</v>
      </c>
      <c r="H5" s="13" t="s">
        <v>528</v>
      </c>
      <c r="I5" s="13" t="s">
        <v>516</v>
      </c>
      <c r="J5" s="15" t="s">
        <v>529</v>
      </c>
      <c r="K5" s="13">
        <v>2024</v>
      </c>
      <c r="L5" s="13">
        <v>2027</v>
      </c>
      <c r="M5" s="13" t="s">
        <v>518</v>
      </c>
      <c r="N5" s="16">
        <v>0.25</v>
      </c>
      <c r="O5" s="17">
        <f t="shared" si="0"/>
        <v>75000</v>
      </c>
      <c r="P5" s="16">
        <v>0.25</v>
      </c>
      <c r="Q5" s="17">
        <f t="shared" si="1"/>
        <v>75000</v>
      </c>
      <c r="R5" s="16">
        <v>0.25</v>
      </c>
      <c r="S5" s="17">
        <f t="shared" si="2"/>
        <v>75000</v>
      </c>
      <c r="T5" s="16">
        <v>0.25</v>
      </c>
      <c r="U5" s="17">
        <f t="shared" si="3"/>
        <v>75000</v>
      </c>
      <c r="V5" s="16">
        <f t="shared" si="4"/>
        <v>1</v>
      </c>
      <c r="W5" s="4"/>
      <c r="X5" s="4"/>
      <c r="Y5" s="4"/>
      <c r="Z5" s="4"/>
      <c r="AA5" s="4"/>
    </row>
    <row r="6" spans="1:27" ht="96" x14ac:dyDescent="0.2">
      <c r="A6" s="11" t="s">
        <v>510</v>
      </c>
      <c r="B6" s="12" t="s">
        <v>523</v>
      </c>
      <c r="C6" s="12" t="s">
        <v>530</v>
      </c>
      <c r="D6" s="13" t="s">
        <v>531</v>
      </c>
      <c r="E6" s="13" t="s">
        <v>532</v>
      </c>
      <c r="F6" s="13" t="s">
        <v>533</v>
      </c>
      <c r="G6" s="17">
        <v>40000</v>
      </c>
      <c r="H6" s="18" t="s">
        <v>534</v>
      </c>
      <c r="I6" s="13" t="s">
        <v>535</v>
      </c>
      <c r="J6" s="15" t="s">
        <v>536</v>
      </c>
      <c r="K6" s="13">
        <v>2024</v>
      </c>
      <c r="L6" s="13">
        <v>2027</v>
      </c>
      <c r="M6" s="13" t="s">
        <v>518</v>
      </c>
      <c r="N6" s="16">
        <v>0.25</v>
      </c>
      <c r="O6" s="17">
        <f t="shared" si="0"/>
        <v>10000</v>
      </c>
      <c r="P6" s="16">
        <v>0.25</v>
      </c>
      <c r="Q6" s="17">
        <f t="shared" si="1"/>
        <v>10000</v>
      </c>
      <c r="R6" s="16">
        <v>0.25</v>
      </c>
      <c r="S6" s="17">
        <f t="shared" si="2"/>
        <v>10000</v>
      </c>
      <c r="T6" s="16">
        <v>0.25</v>
      </c>
      <c r="U6" s="17">
        <f t="shared" si="3"/>
        <v>10000</v>
      </c>
      <c r="V6" s="16">
        <f t="shared" si="4"/>
        <v>1</v>
      </c>
      <c r="W6" s="4"/>
      <c r="X6" s="4"/>
      <c r="Y6" s="4"/>
      <c r="Z6" s="4"/>
      <c r="AA6" s="4"/>
    </row>
    <row r="7" spans="1:27" ht="64" x14ac:dyDescent="0.2">
      <c r="A7" s="11" t="s">
        <v>510</v>
      </c>
      <c r="B7" s="12" t="s">
        <v>523</v>
      </c>
      <c r="C7" s="12" t="s">
        <v>537</v>
      </c>
      <c r="D7" s="19" t="s">
        <v>537</v>
      </c>
      <c r="E7" s="19" t="s">
        <v>538</v>
      </c>
      <c r="F7" s="13" t="s">
        <v>539</v>
      </c>
      <c r="G7" s="17">
        <f>100000+4000</f>
        <v>104000</v>
      </c>
      <c r="H7" s="13" t="s">
        <v>540</v>
      </c>
      <c r="I7" s="13" t="s">
        <v>541</v>
      </c>
      <c r="J7" s="15" t="s">
        <v>542</v>
      </c>
      <c r="K7" s="13">
        <v>2024</v>
      </c>
      <c r="L7" s="13">
        <v>2027</v>
      </c>
      <c r="M7" s="13" t="s">
        <v>518</v>
      </c>
      <c r="N7" s="16">
        <v>0.25</v>
      </c>
      <c r="O7" s="17">
        <f t="shared" si="0"/>
        <v>26000</v>
      </c>
      <c r="P7" s="16">
        <v>0.25</v>
      </c>
      <c r="Q7" s="17">
        <f t="shared" si="1"/>
        <v>26000</v>
      </c>
      <c r="R7" s="16">
        <v>0.25</v>
      </c>
      <c r="S7" s="17">
        <f t="shared" si="2"/>
        <v>26000</v>
      </c>
      <c r="T7" s="16">
        <v>0.25</v>
      </c>
      <c r="U7" s="17">
        <f t="shared" si="3"/>
        <v>26000</v>
      </c>
      <c r="V7" s="16">
        <f t="shared" si="4"/>
        <v>1</v>
      </c>
      <c r="W7" s="4"/>
      <c r="X7" s="4"/>
      <c r="Y7" s="4"/>
      <c r="Z7" s="4"/>
      <c r="AA7" s="4"/>
    </row>
    <row r="8" spans="1:27" ht="96" x14ac:dyDescent="0.2">
      <c r="A8" s="11" t="s">
        <v>510</v>
      </c>
      <c r="B8" s="12" t="s">
        <v>523</v>
      </c>
      <c r="C8" s="12" t="s">
        <v>543</v>
      </c>
      <c r="D8" s="13" t="s">
        <v>544</v>
      </c>
      <c r="E8" s="13" t="s">
        <v>545</v>
      </c>
      <c r="F8" s="40" t="s">
        <v>546</v>
      </c>
      <c r="G8" s="17">
        <v>200000</v>
      </c>
      <c r="H8" s="41" t="s">
        <v>547</v>
      </c>
      <c r="I8" s="13" t="s">
        <v>516</v>
      </c>
      <c r="J8" s="42" t="s">
        <v>548</v>
      </c>
      <c r="K8" s="13">
        <v>2024</v>
      </c>
      <c r="L8" s="13">
        <v>2027</v>
      </c>
      <c r="M8" s="13" t="s">
        <v>518</v>
      </c>
      <c r="N8" s="16">
        <v>0.25</v>
      </c>
      <c r="O8" s="17">
        <f t="shared" si="0"/>
        <v>50000</v>
      </c>
      <c r="P8" s="16">
        <v>0.25</v>
      </c>
      <c r="Q8" s="17">
        <f t="shared" si="1"/>
        <v>50000</v>
      </c>
      <c r="R8" s="16">
        <v>0.25</v>
      </c>
      <c r="S8" s="17">
        <f t="shared" si="2"/>
        <v>50000</v>
      </c>
      <c r="T8" s="16">
        <v>0.25</v>
      </c>
      <c r="U8" s="17">
        <f t="shared" si="3"/>
        <v>50000</v>
      </c>
      <c r="V8" s="16">
        <f t="shared" si="4"/>
        <v>1</v>
      </c>
      <c r="W8" s="4"/>
      <c r="X8" s="4"/>
      <c r="Y8" s="4"/>
      <c r="Z8" s="4"/>
      <c r="AA8" s="4"/>
    </row>
    <row r="9" spans="1:27" ht="110.25" customHeight="1" x14ac:dyDescent="0.2">
      <c r="A9" s="11" t="s">
        <v>510</v>
      </c>
      <c r="B9" s="12" t="s">
        <v>549</v>
      </c>
      <c r="C9" s="12" t="s">
        <v>550</v>
      </c>
      <c r="D9" s="13" t="s">
        <v>551</v>
      </c>
      <c r="E9" s="13" t="s">
        <v>552</v>
      </c>
      <c r="F9" s="13" t="s">
        <v>553</v>
      </c>
      <c r="G9" s="17">
        <v>400000</v>
      </c>
      <c r="H9" s="12" t="s">
        <v>554</v>
      </c>
      <c r="I9" s="13" t="s">
        <v>516</v>
      </c>
      <c r="J9" s="15" t="s">
        <v>555</v>
      </c>
      <c r="K9" s="13">
        <v>2024</v>
      </c>
      <c r="L9" s="13">
        <v>2027</v>
      </c>
      <c r="M9" s="13" t="s">
        <v>518</v>
      </c>
      <c r="N9" s="16">
        <v>0.25</v>
      </c>
      <c r="O9" s="17">
        <f t="shared" si="0"/>
        <v>100000</v>
      </c>
      <c r="P9" s="16">
        <v>0.25</v>
      </c>
      <c r="Q9" s="17">
        <f t="shared" si="1"/>
        <v>100000</v>
      </c>
      <c r="R9" s="16">
        <v>0.25</v>
      </c>
      <c r="S9" s="17">
        <f t="shared" si="2"/>
        <v>100000</v>
      </c>
      <c r="T9" s="16">
        <v>0.25</v>
      </c>
      <c r="U9" s="17">
        <f t="shared" si="3"/>
        <v>100000</v>
      </c>
      <c r="V9" s="16">
        <f t="shared" si="4"/>
        <v>1</v>
      </c>
      <c r="W9" s="4"/>
      <c r="X9" s="4"/>
      <c r="Y9" s="4"/>
      <c r="Z9" s="4"/>
      <c r="AA9" s="4"/>
    </row>
    <row r="10" spans="1:27" ht="42" customHeight="1" x14ac:dyDescent="0.2">
      <c r="A10" s="11" t="s">
        <v>510</v>
      </c>
      <c r="B10" s="21" t="s">
        <v>556</v>
      </c>
      <c r="C10" s="21" t="s">
        <v>557</v>
      </c>
      <c r="D10" s="22" t="s">
        <v>558</v>
      </c>
      <c r="E10" s="22" t="s">
        <v>559</v>
      </c>
      <c r="F10" s="23" t="s">
        <v>560</v>
      </c>
      <c r="G10" s="24">
        <v>170000</v>
      </c>
      <c r="H10" s="22" t="s">
        <v>561</v>
      </c>
      <c r="I10" s="13" t="s">
        <v>516</v>
      </c>
      <c r="J10" s="23" t="s">
        <v>562</v>
      </c>
      <c r="K10" s="23">
        <v>2024</v>
      </c>
      <c r="L10" s="22">
        <v>2027</v>
      </c>
      <c r="M10" s="13" t="s">
        <v>518</v>
      </c>
      <c r="N10" s="16"/>
      <c r="O10" s="17">
        <f t="shared" si="0"/>
        <v>0</v>
      </c>
      <c r="P10" s="16">
        <v>0.33</v>
      </c>
      <c r="Q10" s="17">
        <f t="shared" si="1"/>
        <v>56100</v>
      </c>
      <c r="R10" s="16">
        <v>0.33</v>
      </c>
      <c r="S10" s="17">
        <f t="shared" si="2"/>
        <v>56100</v>
      </c>
      <c r="T10" s="16">
        <v>0.34</v>
      </c>
      <c r="U10" s="17">
        <f t="shared" si="3"/>
        <v>57800.000000000007</v>
      </c>
      <c r="V10" s="16">
        <f t="shared" si="4"/>
        <v>1</v>
      </c>
      <c r="W10" s="4"/>
      <c r="X10" s="4"/>
      <c r="Y10" s="4"/>
      <c r="Z10" s="4"/>
      <c r="AA10" s="4"/>
    </row>
    <row r="11" spans="1:27" ht="240" x14ac:dyDescent="0.2">
      <c r="A11" s="30" t="s">
        <v>601</v>
      </c>
      <c r="B11" s="12" t="s">
        <v>602</v>
      </c>
      <c r="C11" s="12" t="s">
        <v>603</v>
      </c>
      <c r="D11" s="13"/>
      <c r="E11" s="13" t="s">
        <v>604</v>
      </c>
      <c r="F11" s="13" t="s">
        <v>605</v>
      </c>
      <c r="G11" s="17">
        <f>337000+12000+9000+3500+107000+3000+6500+40000+15000+15000+50000</f>
        <v>598000</v>
      </c>
      <c r="H11" s="13" t="s">
        <v>606</v>
      </c>
      <c r="I11" s="13" t="s">
        <v>516</v>
      </c>
      <c r="J11" s="26" t="s">
        <v>607</v>
      </c>
      <c r="K11" s="13">
        <v>2024</v>
      </c>
      <c r="L11" s="13">
        <v>2027</v>
      </c>
      <c r="M11" s="13" t="s">
        <v>518</v>
      </c>
      <c r="N11" s="16">
        <v>0.3</v>
      </c>
      <c r="O11" s="17">
        <f t="shared" ref="O11:O22" si="5">G11*N11</f>
        <v>179400</v>
      </c>
      <c r="P11" s="16">
        <v>0.3</v>
      </c>
      <c r="Q11" s="17">
        <f t="shared" ref="Q11:Q22" si="6">P11*G11</f>
        <v>179400</v>
      </c>
      <c r="R11" s="16">
        <v>0.3</v>
      </c>
      <c r="S11" s="17">
        <f t="shared" ref="S11:S22" si="7">R11*G11</f>
        <v>179400</v>
      </c>
      <c r="T11" s="16">
        <v>0.1</v>
      </c>
      <c r="U11" s="17">
        <f t="shared" ref="U11:U22" si="8">T11*G11</f>
        <v>59800</v>
      </c>
      <c r="V11" s="16">
        <f t="shared" ref="V11:V22" si="9">T11+R11+P11+N11</f>
        <v>1</v>
      </c>
      <c r="W11" s="4"/>
      <c r="X11" s="4"/>
      <c r="Y11" s="4"/>
      <c r="Z11" s="4"/>
      <c r="AA11" s="4"/>
    </row>
    <row r="12" spans="1:27" ht="14.25" customHeight="1" x14ac:dyDescent="0.2">
      <c r="A12" s="30" t="s">
        <v>601</v>
      </c>
      <c r="B12" s="12" t="s">
        <v>608</v>
      </c>
      <c r="C12" s="12" t="s">
        <v>609</v>
      </c>
      <c r="D12" s="13"/>
      <c r="E12" s="13" t="s">
        <v>610</v>
      </c>
      <c r="F12" s="13" t="s">
        <v>611</v>
      </c>
      <c r="G12" s="17">
        <v>13000000</v>
      </c>
      <c r="H12" s="13" t="s">
        <v>612</v>
      </c>
      <c r="I12" s="13" t="s">
        <v>516</v>
      </c>
      <c r="J12" s="27" t="s">
        <v>613</v>
      </c>
      <c r="K12" s="13">
        <v>2024</v>
      </c>
      <c r="L12" s="13">
        <v>2027</v>
      </c>
      <c r="M12" s="13" t="s">
        <v>518</v>
      </c>
      <c r="N12" s="16"/>
      <c r="O12" s="17">
        <f t="shared" si="5"/>
        <v>0</v>
      </c>
      <c r="P12" s="16">
        <v>0.4</v>
      </c>
      <c r="Q12" s="17">
        <f t="shared" si="6"/>
        <v>5200000</v>
      </c>
      <c r="R12" s="16">
        <v>0.4</v>
      </c>
      <c r="S12" s="17">
        <f t="shared" si="7"/>
        <v>5200000</v>
      </c>
      <c r="T12" s="16">
        <v>0.2</v>
      </c>
      <c r="U12" s="17">
        <f t="shared" si="8"/>
        <v>2600000</v>
      </c>
      <c r="V12" s="16">
        <f t="shared" si="9"/>
        <v>1</v>
      </c>
      <c r="W12" s="4"/>
      <c r="X12" s="4"/>
      <c r="Y12" s="4"/>
      <c r="Z12" s="4"/>
      <c r="AA12" s="4"/>
    </row>
    <row r="13" spans="1:27" ht="14.25" customHeight="1" x14ac:dyDescent="0.2">
      <c r="A13" s="30" t="s">
        <v>601</v>
      </c>
      <c r="B13" s="12" t="s">
        <v>608</v>
      </c>
      <c r="C13" s="12" t="s">
        <v>609</v>
      </c>
      <c r="D13" s="13"/>
      <c r="E13" s="13" t="s">
        <v>614</v>
      </c>
      <c r="F13" s="13" t="s">
        <v>615</v>
      </c>
      <c r="G13" s="17">
        <f>135000+40000+200000+10000</f>
        <v>385000</v>
      </c>
      <c r="H13" s="13" t="s">
        <v>616</v>
      </c>
      <c r="I13" s="13" t="s">
        <v>516</v>
      </c>
      <c r="J13" s="27" t="s">
        <v>617</v>
      </c>
      <c r="K13" s="13">
        <v>2024</v>
      </c>
      <c r="L13" s="13">
        <v>2027</v>
      </c>
      <c r="M13" s="13" t="s">
        <v>518</v>
      </c>
      <c r="N13" s="16">
        <v>0.2</v>
      </c>
      <c r="O13" s="17">
        <f t="shared" si="5"/>
        <v>77000</v>
      </c>
      <c r="P13" s="16">
        <v>0.2</v>
      </c>
      <c r="Q13" s="17">
        <f t="shared" si="6"/>
        <v>77000</v>
      </c>
      <c r="R13" s="16">
        <v>0.3</v>
      </c>
      <c r="S13" s="17">
        <f t="shared" si="7"/>
        <v>115500</v>
      </c>
      <c r="T13" s="16">
        <v>0.3</v>
      </c>
      <c r="U13" s="17">
        <f t="shared" si="8"/>
        <v>115500</v>
      </c>
      <c r="V13" s="16">
        <f t="shared" si="9"/>
        <v>1</v>
      </c>
      <c r="W13" s="4"/>
      <c r="X13" s="4"/>
      <c r="Y13" s="4"/>
      <c r="Z13" s="4"/>
      <c r="AA13" s="4"/>
    </row>
    <row r="14" spans="1:27" ht="14.25" customHeight="1" x14ac:dyDescent="0.2">
      <c r="A14" s="30" t="s">
        <v>601</v>
      </c>
      <c r="B14" s="12" t="s">
        <v>608</v>
      </c>
      <c r="C14" s="12" t="s">
        <v>618</v>
      </c>
      <c r="D14" s="13"/>
      <c r="E14" s="13" t="s">
        <v>619</v>
      </c>
      <c r="F14" s="13" t="s">
        <v>620</v>
      </c>
      <c r="G14" s="17">
        <f>990000+10000</f>
        <v>1000000</v>
      </c>
      <c r="H14" s="13" t="s">
        <v>621</v>
      </c>
      <c r="I14" s="13" t="s">
        <v>516</v>
      </c>
      <c r="J14" s="27" t="s">
        <v>622</v>
      </c>
      <c r="K14" s="13">
        <v>2024</v>
      </c>
      <c r="L14" s="13">
        <v>2027</v>
      </c>
      <c r="M14" s="13" t="s">
        <v>518</v>
      </c>
      <c r="N14" s="16">
        <v>0</v>
      </c>
      <c r="O14" s="17">
        <f t="shared" si="5"/>
        <v>0</v>
      </c>
      <c r="P14" s="16">
        <v>0.5</v>
      </c>
      <c r="Q14" s="17">
        <f t="shared" si="6"/>
        <v>500000</v>
      </c>
      <c r="R14" s="16">
        <v>0.5</v>
      </c>
      <c r="S14" s="17">
        <f t="shared" si="7"/>
        <v>500000</v>
      </c>
      <c r="T14" s="16">
        <v>0</v>
      </c>
      <c r="U14" s="17">
        <f t="shared" si="8"/>
        <v>0</v>
      </c>
      <c r="V14" s="16">
        <f t="shared" si="9"/>
        <v>1</v>
      </c>
      <c r="W14" s="4"/>
      <c r="X14" s="4"/>
      <c r="Y14" s="4"/>
      <c r="Z14" s="4"/>
      <c r="AA14" s="4"/>
    </row>
    <row r="15" spans="1:27" ht="14.25" customHeight="1" x14ac:dyDescent="0.2">
      <c r="A15" s="30" t="s">
        <v>601</v>
      </c>
      <c r="B15" s="12" t="s">
        <v>608</v>
      </c>
      <c r="C15" s="12" t="s">
        <v>623</v>
      </c>
      <c r="D15" s="13"/>
      <c r="E15" s="13" t="s">
        <v>624</v>
      </c>
      <c r="F15" s="13" t="s">
        <v>625</v>
      </c>
      <c r="G15" s="17">
        <f>160000+600000</f>
        <v>760000</v>
      </c>
      <c r="H15" s="13" t="s">
        <v>626</v>
      </c>
      <c r="I15" s="13" t="s">
        <v>516</v>
      </c>
      <c r="J15" s="27" t="s">
        <v>627</v>
      </c>
      <c r="K15" s="13">
        <v>2024</v>
      </c>
      <c r="L15" s="13">
        <v>2026</v>
      </c>
      <c r="M15" s="13" t="s">
        <v>518</v>
      </c>
      <c r="N15" s="16"/>
      <c r="O15" s="17">
        <f t="shared" si="5"/>
        <v>0</v>
      </c>
      <c r="P15" s="16">
        <v>0.5</v>
      </c>
      <c r="Q15" s="17">
        <f t="shared" si="6"/>
        <v>380000</v>
      </c>
      <c r="R15" s="16">
        <v>0.5</v>
      </c>
      <c r="S15" s="17">
        <f t="shared" si="7"/>
        <v>380000</v>
      </c>
      <c r="T15" s="16"/>
      <c r="U15" s="17">
        <f t="shared" si="8"/>
        <v>0</v>
      </c>
      <c r="V15" s="16">
        <f t="shared" si="9"/>
        <v>1</v>
      </c>
      <c r="W15" s="4"/>
      <c r="X15" s="4"/>
      <c r="Y15" s="4"/>
      <c r="Z15" s="4"/>
      <c r="AA15" s="4"/>
    </row>
    <row r="16" spans="1:27" ht="14.25" customHeight="1" x14ac:dyDescent="0.2">
      <c r="A16" s="30" t="s">
        <v>601</v>
      </c>
      <c r="B16" s="12" t="s">
        <v>608</v>
      </c>
      <c r="C16" s="12" t="s">
        <v>628</v>
      </c>
      <c r="D16" s="13"/>
      <c r="E16" s="13" t="s">
        <v>629</v>
      </c>
      <c r="F16" s="13" t="s">
        <v>630</v>
      </c>
      <c r="G16" s="31">
        <f>560000</f>
        <v>560000</v>
      </c>
      <c r="H16" s="13" t="s">
        <v>631</v>
      </c>
      <c r="I16" s="13" t="s">
        <v>516</v>
      </c>
      <c r="J16" s="20" t="s">
        <v>632</v>
      </c>
      <c r="K16" s="13">
        <v>2024</v>
      </c>
      <c r="L16" s="13">
        <v>2027</v>
      </c>
      <c r="M16" s="13" t="s">
        <v>518</v>
      </c>
      <c r="N16" s="16">
        <v>0.25</v>
      </c>
      <c r="O16" s="17">
        <f t="shared" si="5"/>
        <v>140000</v>
      </c>
      <c r="P16" s="16">
        <v>0.25</v>
      </c>
      <c r="Q16" s="17">
        <f t="shared" si="6"/>
        <v>140000</v>
      </c>
      <c r="R16" s="16">
        <v>0.25</v>
      </c>
      <c r="S16" s="17">
        <f t="shared" si="7"/>
        <v>140000</v>
      </c>
      <c r="T16" s="16">
        <v>0.25</v>
      </c>
      <c r="U16" s="17">
        <f t="shared" si="8"/>
        <v>140000</v>
      </c>
      <c r="V16" s="16">
        <f t="shared" si="9"/>
        <v>1</v>
      </c>
      <c r="W16" s="4"/>
      <c r="X16" s="4"/>
      <c r="Y16" s="4"/>
      <c r="Z16" s="4"/>
      <c r="AA16" s="4"/>
    </row>
    <row r="17" spans="1:27" ht="14.25" customHeight="1" x14ac:dyDescent="0.2">
      <c r="A17" s="30" t="s">
        <v>601</v>
      </c>
      <c r="B17" s="12" t="s">
        <v>608</v>
      </c>
      <c r="C17" s="12" t="s">
        <v>633</v>
      </c>
      <c r="D17" s="13"/>
      <c r="E17" s="13" t="s">
        <v>634</v>
      </c>
      <c r="F17" s="13" t="s">
        <v>635</v>
      </c>
      <c r="G17" s="32">
        <f>140000</f>
        <v>140000</v>
      </c>
      <c r="H17" s="13" t="s">
        <v>636</v>
      </c>
      <c r="I17" s="13" t="s">
        <v>516</v>
      </c>
      <c r="J17" s="20" t="s">
        <v>637</v>
      </c>
      <c r="K17" s="13">
        <v>2024</v>
      </c>
      <c r="L17" s="13">
        <v>2027</v>
      </c>
      <c r="M17" s="13" t="s">
        <v>518</v>
      </c>
      <c r="N17" s="16">
        <v>0.25</v>
      </c>
      <c r="O17" s="17">
        <f t="shared" si="5"/>
        <v>35000</v>
      </c>
      <c r="P17" s="16">
        <v>0.25</v>
      </c>
      <c r="Q17" s="17">
        <f t="shared" si="6"/>
        <v>35000</v>
      </c>
      <c r="R17" s="16">
        <v>0.25</v>
      </c>
      <c r="S17" s="17">
        <f t="shared" si="7"/>
        <v>35000</v>
      </c>
      <c r="T17" s="16">
        <v>0.25</v>
      </c>
      <c r="U17" s="17">
        <f t="shared" si="8"/>
        <v>35000</v>
      </c>
      <c r="V17" s="16">
        <f t="shared" si="9"/>
        <v>1</v>
      </c>
      <c r="W17" s="4"/>
      <c r="X17" s="4"/>
      <c r="Y17" s="4"/>
      <c r="Z17" s="4"/>
      <c r="AA17" s="4"/>
    </row>
    <row r="18" spans="1:27" ht="14.25" customHeight="1" x14ac:dyDescent="0.2">
      <c r="A18" s="30" t="s">
        <v>601</v>
      </c>
      <c r="B18" s="12" t="s">
        <v>608</v>
      </c>
      <c r="C18" s="12" t="s">
        <v>638</v>
      </c>
      <c r="D18" s="13"/>
      <c r="E18" s="13" t="s">
        <v>639</v>
      </c>
      <c r="F18" s="13" t="s">
        <v>640</v>
      </c>
      <c r="G18" s="14">
        <f>100000+100000</f>
        <v>200000</v>
      </c>
      <c r="H18" s="13" t="s">
        <v>641</v>
      </c>
      <c r="I18" s="13" t="s">
        <v>516</v>
      </c>
      <c r="J18" s="20" t="s">
        <v>642</v>
      </c>
      <c r="K18" s="13">
        <v>2024</v>
      </c>
      <c r="L18" s="13">
        <v>2027</v>
      </c>
      <c r="M18" s="13" t="s">
        <v>518</v>
      </c>
      <c r="N18" s="16">
        <v>0.25</v>
      </c>
      <c r="O18" s="17">
        <f t="shared" si="5"/>
        <v>50000</v>
      </c>
      <c r="P18" s="16">
        <v>0.25</v>
      </c>
      <c r="Q18" s="17">
        <f t="shared" si="6"/>
        <v>50000</v>
      </c>
      <c r="R18" s="16">
        <v>0.25</v>
      </c>
      <c r="S18" s="17">
        <f t="shared" si="7"/>
        <v>50000</v>
      </c>
      <c r="T18" s="16">
        <v>0.25</v>
      </c>
      <c r="U18" s="17">
        <f t="shared" si="8"/>
        <v>50000</v>
      </c>
      <c r="V18" s="16">
        <f t="shared" si="9"/>
        <v>1</v>
      </c>
      <c r="W18" s="4"/>
      <c r="X18" s="4"/>
      <c r="Y18" s="4"/>
      <c r="Z18" s="4"/>
      <c r="AA18" s="4"/>
    </row>
    <row r="19" spans="1:27" ht="14.25" customHeight="1" x14ac:dyDescent="0.2">
      <c r="A19" s="30" t="s">
        <v>601</v>
      </c>
      <c r="B19" s="12" t="s">
        <v>643</v>
      </c>
      <c r="C19" s="12" t="s">
        <v>644</v>
      </c>
      <c r="D19" s="13"/>
      <c r="E19" s="13" t="s">
        <v>645</v>
      </c>
      <c r="F19" s="13" t="s">
        <v>646</v>
      </c>
      <c r="G19" s="17">
        <f>47000*3</f>
        <v>141000</v>
      </c>
      <c r="H19" s="13" t="s">
        <v>647</v>
      </c>
      <c r="I19" s="13" t="s">
        <v>516</v>
      </c>
      <c r="J19" s="20" t="s">
        <v>648</v>
      </c>
      <c r="K19" s="13">
        <v>2024</v>
      </c>
      <c r="L19" s="13">
        <v>2027</v>
      </c>
      <c r="M19" s="13" t="s">
        <v>518</v>
      </c>
      <c r="N19" s="16"/>
      <c r="O19" s="17">
        <f t="shared" si="5"/>
        <v>0</v>
      </c>
      <c r="P19" s="16">
        <v>0.33</v>
      </c>
      <c r="Q19" s="17">
        <f t="shared" si="6"/>
        <v>46530</v>
      </c>
      <c r="R19" s="16">
        <v>0.33</v>
      </c>
      <c r="S19" s="17">
        <f t="shared" si="7"/>
        <v>46530</v>
      </c>
      <c r="T19" s="16">
        <v>0.34</v>
      </c>
      <c r="U19" s="17">
        <f t="shared" si="8"/>
        <v>47940</v>
      </c>
      <c r="V19" s="16">
        <f t="shared" si="9"/>
        <v>1</v>
      </c>
      <c r="W19" s="4"/>
      <c r="X19" s="4"/>
      <c r="Y19" s="4"/>
      <c r="Z19" s="4"/>
      <c r="AA19" s="4"/>
    </row>
    <row r="20" spans="1:27" ht="14.25" customHeight="1" x14ac:dyDescent="0.2">
      <c r="A20" s="30" t="s">
        <v>601</v>
      </c>
      <c r="B20" s="12" t="s">
        <v>643</v>
      </c>
      <c r="C20" s="33" t="s">
        <v>649</v>
      </c>
      <c r="D20" s="13"/>
      <c r="E20" s="13" t="s">
        <v>650</v>
      </c>
      <c r="F20" s="13" t="s">
        <v>651</v>
      </c>
      <c r="G20" s="17">
        <f>10000+10000+10000</f>
        <v>30000</v>
      </c>
      <c r="H20" s="13" t="s">
        <v>652</v>
      </c>
      <c r="I20" s="13" t="s">
        <v>516</v>
      </c>
      <c r="J20" s="20" t="s">
        <v>653</v>
      </c>
      <c r="K20" s="13">
        <v>2024</v>
      </c>
      <c r="L20" s="13">
        <v>2027</v>
      </c>
      <c r="M20" s="13" t="s">
        <v>518</v>
      </c>
      <c r="N20" s="16"/>
      <c r="O20" s="17">
        <f t="shared" si="5"/>
        <v>0</v>
      </c>
      <c r="P20" s="16">
        <v>0.33</v>
      </c>
      <c r="Q20" s="17">
        <f t="shared" si="6"/>
        <v>9900</v>
      </c>
      <c r="R20" s="16">
        <v>0.33</v>
      </c>
      <c r="S20" s="17">
        <f t="shared" si="7"/>
        <v>9900</v>
      </c>
      <c r="T20" s="16">
        <v>0.34</v>
      </c>
      <c r="U20" s="17">
        <f t="shared" si="8"/>
        <v>10200</v>
      </c>
      <c r="V20" s="16">
        <f t="shared" si="9"/>
        <v>1</v>
      </c>
      <c r="W20" s="4"/>
      <c r="X20" s="4"/>
      <c r="Y20" s="4"/>
      <c r="Z20" s="4"/>
      <c r="AA20" s="4"/>
    </row>
    <row r="21" spans="1:27" ht="14.25" customHeight="1" x14ac:dyDescent="0.2">
      <c r="A21" s="30" t="s">
        <v>601</v>
      </c>
      <c r="B21" s="12" t="s">
        <v>643</v>
      </c>
      <c r="C21" s="33" t="s">
        <v>654</v>
      </c>
      <c r="D21" s="13"/>
      <c r="E21" s="13" t="s">
        <v>655</v>
      </c>
      <c r="F21" s="13" t="s">
        <v>656</v>
      </c>
      <c r="G21" s="17">
        <f>70000</f>
        <v>70000</v>
      </c>
      <c r="H21" s="13" t="s">
        <v>657</v>
      </c>
      <c r="I21" s="13" t="s">
        <v>516</v>
      </c>
      <c r="J21" s="20" t="s">
        <v>658</v>
      </c>
      <c r="K21" s="13">
        <v>2024</v>
      </c>
      <c r="L21" s="13">
        <v>2027</v>
      </c>
      <c r="M21" s="13" t="s">
        <v>518</v>
      </c>
      <c r="N21" s="16"/>
      <c r="O21" s="17">
        <f t="shared" si="5"/>
        <v>0</v>
      </c>
      <c r="P21" s="16">
        <v>1</v>
      </c>
      <c r="Q21" s="17">
        <f t="shared" si="6"/>
        <v>70000</v>
      </c>
      <c r="R21" s="16"/>
      <c r="S21" s="17">
        <f t="shared" si="7"/>
        <v>0</v>
      </c>
      <c r="T21" s="16"/>
      <c r="U21" s="17">
        <f t="shared" si="8"/>
        <v>0</v>
      </c>
      <c r="V21" s="16">
        <f t="shared" si="9"/>
        <v>1</v>
      </c>
      <c r="W21" s="4"/>
      <c r="X21" s="4"/>
      <c r="Y21" s="4"/>
      <c r="Z21" s="4"/>
      <c r="AA21" s="4"/>
    </row>
    <row r="22" spans="1:27" ht="14.25" customHeight="1" x14ac:dyDescent="0.2">
      <c r="A22" s="30" t="s">
        <v>601</v>
      </c>
      <c r="B22" s="12" t="s">
        <v>659</v>
      </c>
      <c r="C22" s="33" t="s">
        <v>660</v>
      </c>
      <c r="D22" s="13"/>
      <c r="E22" s="13" t="s">
        <v>661</v>
      </c>
      <c r="F22" s="13" t="s">
        <v>662</v>
      </c>
      <c r="G22" s="14">
        <v>150000</v>
      </c>
      <c r="H22" s="13" t="s">
        <v>663</v>
      </c>
      <c r="I22" s="13" t="s">
        <v>516</v>
      </c>
      <c r="J22" s="20" t="s">
        <v>664</v>
      </c>
      <c r="K22" s="13">
        <v>2024</v>
      </c>
      <c r="L22" s="13">
        <v>2027</v>
      </c>
      <c r="M22" s="13" t="s">
        <v>518</v>
      </c>
      <c r="N22" s="16">
        <v>0.25</v>
      </c>
      <c r="O22" s="17">
        <f t="shared" si="5"/>
        <v>37500</v>
      </c>
      <c r="P22" s="16">
        <v>0.25</v>
      </c>
      <c r="Q22" s="17">
        <f t="shared" si="6"/>
        <v>37500</v>
      </c>
      <c r="R22" s="16">
        <v>0.25</v>
      </c>
      <c r="S22" s="17">
        <f t="shared" si="7"/>
        <v>37500</v>
      </c>
      <c r="T22" s="16">
        <v>0.25</v>
      </c>
      <c r="U22" s="17">
        <f t="shared" si="8"/>
        <v>37500</v>
      </c>
      <c r="V22" s="16">
        <f t="shared" si="9"/>
        <v>1</v>
      </c>
      <c r="W22" s="4"/>
      <c r="X22" s="4"/>
      <c r="Y22" s="4"/>
      <c r="Z22" s="4"/>
      <c r="AA22" s="4"/>
    </row>
    <row r="23" spans="1:27" ht="14.25" customHeight="1" x14ac:dyDescent="0.2">
      <c r="A23" s="25" t="s">
        <v>563</v>
      </c>
      <c r="B23" s="12" t="s">
        <v>564</v>
      </c>
      <c r="C23" s="12" t="s">
        <v>565</v>
      </c>
      <c r="D23" s="13"/>
      <c r="E23" s="13" t="s">
        <v>566</v>
      </c>
      <c r="F23" s="26" t="s">
        <v>567</v>
      </c>
      <c r="G23" s="17">
        <f>379611.33+88504.68+1056076.66</f>
        <v>1524192.67</v>
      </c>
      <c r="H23" s="12" t="s">
        <v>568</v>
      </c>
      <c r="I23" s="13" t="s">
        <v>516</v>
      </c>
      <c r="J23" s="27" t="s">
        <v>569</v>
      </c>
      <c r="K23" s="13">
        <v>2024</v>
      </c>
      <c r="L23" s="13">
        <v>2027</v>
      </c>
      <c r="M23" s="13" t="s">
        <v>518</v>
      </c>
      <c r="N23" s="16">
        <v>0.25</v>
      </c>
      <c r="O23" s="17">
        <f>60000+76200+120000+120000+30000+12000+30000+18000+18900+120000+36000+18900+90000</f>
        <v>750000</v>
      </c>
      <c r="P23" s="16">
        <v>0.25</v>
      </c>
      <c r="Q23" s="17">
        <f t="shared" si="1"/>
        <v>381048.16749999998</v>
      </c>
      <c r="R23" s="16">
        <v>0.25</v>
      </c>
      <c r="S23" s="17">
        <f t="shared" si="2"/>
        <v>381048.16749999998</v>
      </c>
      <c r="T23" s="16">
        <v>0.25</v>
      </c>
      <c r="U23" s="17">
        <f t="shared" si="3"/>
        <v>381048.16749999998</v>
      </c>
      <c r="V23" s="16">
        <f t="shared" si="4"/>
        <v>1</v>
      </c>
      <c r="W23" s="4"/>
      <c r="X23" s="4"/>
      <c r="Y23" s="4"/>
      <c r="Z23" s="4"/>
      <c r="AA23" s="4"/>
    </row>
    <row r="24" spans="1:27" ht="14.25" customHeight="1" x14ac:dyDescent="0.2">
      <c r="A24" s="25" t="s">
        <v>563</v>
      </c>
      <c r="B24" s="12" t="s">
        <v>570</v>
      </c>
      <c r="C24" s="12" t="s">
        <v>571</v>
      </c>
      <c r="D24" s="13"/>
      <c r="E24" s="13" t="s">
        <v>572</v>
      </c>
      <c r="F24" s="26" t="s">
        <v>573</v>
      </c>
      <c r="G24" s="17">
        <f>104000+10000+37510+24225.56</f>
        <v>175735.56</v>
      </c>
      <c r="H24" s="12" t="s">
        <v>574</v>
      </c>
      <c r="I24" s="13" t="s">
        <v>516</v>
      </c>
      <c r="J24" s="26" t="s">
        <v>575</v>
      </c>
      <c r="K24" s="13">
        <v>2024</v>
      </c>
      <c r="L24" s="13">
        <v>2027</v>
      </c>
      <c r="M24" s="13" t="s">
        <v>576</v>
      </c>
      <c r="N24" s="16">
        <v>0.25</v>
      </c>
      <c r="O24" s="17">
        <f t="shared" ref="O24:O33" si="10">G24*N24</f>
        <v>43933.89</v>
      </c>
      <c r="P24" s="16">
        <v>0.25</v>
      </c>
      <c r="Q24" s="17">
        <f t="shared" si="1"/>
        <v>43933.89</v>
      </c>
      <c r="R24" s="16">
        <v>0.25</v>
      </c>
      <c r="S24" s="17">
        <f t="shared" si="2"/>
        <v>43933.89</v>
      </c>
      <c r="T24" s="16">
        <v>0.25</v>
      </c>
      <c r="U24" s="17">
        <f t="shared" si="3"/>
        <v>43933.89</v>
      </c>
      <c r="V24" s="16">
        <f t="shared" si="4"/>
        <v>1</v>
      </c>
      <c r="W24" s="4"/>
      <c r="X24" s="4"/>
      <c r="Y24" s="4"/>
      <c r="Z24" s="4"/>
      <c r="AA24" s="4"/>
    </row>
    <row r="25" spans="1:27" ht="14.25" customHeight="1" x14ac:dyDescent="0.2">
      <c r="A25" s="25" t="s">
        <v>563</v>
      </c>
      <c r="B25" s="12" t="s">
        <v>577</v>
      </c>
      <c r="C25" s="28" t="s">
        <v>578</v>
      </c>
      <c r="D25" s="13"/>
      <c r="E25" s="13" t="s">
        <v>579</v>
      </c>
      <c r="F25" s="18" t="s">
        <v>580</v>
      </c>
      <c r="G25" s="14">
        <v>500000</v>
      </c>
      <c r="H25" s="12" t="s">
        <v>581</v>
      </c>
      <c r="I25" s="13" t="s">
        <v>516</v>
      </c>
      <c r="J25" s="20" t="s">
        <v>582</v>
      </c>
      <c r="K25" s="13">
        <v>2024</v>
      </c>
      <c r="L25" s="13">
        <v>2027</v>
      </c>
      <c r="M25" s="13" t="s">
        <v>576</v>
      </c>
      <c r="N25" s="16">
        <v>0.25</v>
      </c>
      <c r="O25" s="17">
        <f t="shared" si="10"/>
        <v>125000</v>
      </c>
      <c r="P25" s="16">
        <v>0.25</v>
      </c>
      <c r="Q25" s="17">
        <f t="shared" si="1"/>
        <v>125000</v>
      </c>
      <c r="R25" s="16">
        <v>0.25</v>
      </c>
      <c r="S25" s="17">
        <f t="shared" si="2"/>
        <v>125000</v>
      </c>
      <c r="T25" s="16">
        <v>0.25</v>
      </c>
      <c r="U25" s="17">
        <f t="shared" si="3"/>
        <v>125000</v>
      </c>
      <c r="V25" s="16">
        <f t="shared" si="4"/>
        <v>1</v>
      </c>
      <c r="W25" s="4"/>
      <c r="X25" s="4"/>
      <c r="Y25" s="4"/>
      <c r="Z25" s="4"/>
      <c r="AA25" s="4"/>
    </row>
    <row r="26" spans="1:27" ht="14.25" customHeight="1" x14ac:dyDescent="0.2">
      <c r="A26" s="25" t="s">
        <v>563</v>
      </c>
      <c r="B26" s="12" t="s">
        <v>583</v>
      </c>
      <c r="C26" s="28" t="s">
        <v>584</v>
      </c>
      <c r="D26" s="13"/>
      <c r="E26" s="13" t="s">
        <v>585</v>
      </c>
      <c r="F26" s="13" t="s">
        <v>586</v>
      </c>
      <c r="G26" s="17">
        <f>36000+15000+6000+10000+15000+68900+25000+16000</f>
        <v>191900</v>
      </c>
      <c r="H26" s="12" t="s">
        <v>587</v>
      </c>
      <c r="I26" s="13" t="s">
        <v>516</v>
      </c>
      <c r="J26" s="20" t="s">
        <v>588</v>
      </c>
      <c r="K26" s="13">
        <v>2024</v>
      </c>
      <c r="L26" s="13">
        <v>2027</v>
      </c>
      <c r="M26" s="13" t="s">
        <v>518</v>
      </c>
      <c r="N26" s="16">
        <v>0.25</v>
      </c>
      <c r="O26" s="17">
        <f t="shared" si="10"/>
        <v>47975</v>
      </c>
      <c r="P26" s="16">
        <v>0.25</v>
      </c>
      <c r="Q26" s="17">
        <f t="shared" si="1"/>
        <v>47975</v>
      </c>
      <c r="R26" s="16">
        <v>0.25</v>
      </c>
      <c r="S26" s="17">
        <f t="shared" si="2"/>
        <v>47975</v>
      </c>
      <c r="T26" s="16">
        <v>0.25</v>
      </c>
      <c r="U26" s="17">
        <f t="shared" si="3"/>
        <v>47975</v>
      </c>
      <c r="V26" s="16">
        <f t="shared" si="4"/>
        <v>1</v>
      </c>
      <c r="W26" s="4"/>
      <c r="X26" s="4"/>
      <c r="Y26" s="4"/>
      <c r="Z26" s="4"/>
      <c r="AA26" s="4"/>
    </row>
    <row r="27" spans="1:27" ht="14.25" customHeight="1" x14ac:dyDescent="0.2">
      <c r="A27" s="29" t="s">
        <v>589</v>
      </c>
      <c r="B27" s="12" t="s">
        <v>590</v>
      </c>
      <c r="C27" s="12" t="s">
        <v>591</v>
      </c>
      <c r="D27" s="13"/>
      <c r="E27" s="13" t="s">
        <v>592</v>
      </c>
      <c r="F27" s="13" t="s">
        <v>593</v>
      </c>
      <c r="G27" s="17">
        <f>(7500+9000+45000)*4</f>
        <v>246000</v>
      </c>
      <c r="H27" s="12" t="s">
        <v>594</v>
      </c>
      <c r="I27" s="13" t="s">
        <v>516</v>
      </c>
      <c r="J27" s="26" t="s">
        <v>595</v>
      </c>
      <c r="K27" s="13">
        <v>2024</v>
      </c>
      <c r="L27" s="13">
        <v>2027</v>
      </c>
      <c r="M27" s="13" t="s">
        <v>596</v>
      </c>
      <c r="N27" s="16">
        <v>0.25</v>
      </c>
      <c r="O27" s="17">
        <f t="shared" si="10"/>
        <v>61500</v>
      </c>
      <c r="P27" s="16">
        <v>0.25</v>
      </c>
      <c r="Q27" s="17">
        <f t="shared" si="1"/>
        <v>61500</v>
      </c>
      <c r="R27" s="16">
        <v>0.25</v>
      </c>
      <c r="S27" s="17">
        <f t="shared" si="2"/>
        <v>61500</v>
      </c>
      <c r="T27" s="16">
        <v>0.25</v>
      </c>
      <c r="U27" s="17">
        <f t="shared" si="3"/>
        <v>61500</v>
      </c>
      <c r="V27" s="16">
        <f t="shared" si="4"/>
        <v>1</v>
      </c>
      <c r="W27" s="4"/>
      <c r="X27" s="4"/>
      <c r="Y27" s="4"/>
      <c r="Z27" s="4"/>
      <c r="AA27" s="4"/>
    </row>
    <row r="28" spans="1:27" ht="14.25" customHeight="1" x14ac:dyDescent="0.2">
      <c r="A28" s="29" t="s">
        <v>589</v>
      </c>
      <c r="B28" s="12" t="s">
        <v>590</v>
      </c>
      <c r="C28" s="12" t="s">
        <v>591</v>
      </c>
      <c r="D28" s="13"/>
      <c r="E28" s="13" t="s">
        <v>597</v>
      </c>
      <c r="F28" s="13" t="s">
        <v>598</v>
      </c>
      <c r="G28" s="17">
        <f>135000+45000+75000+25000</f>
        <v>280000</v>
      </c>
      <c r="H28" s="12" t="s">
        <v>599</v>
      </c>
      <c r="I28" s="13" t="s">
        <v>516</v>
      </c>
      <c r="J28" s="26" t="s">
        <v>600</v>
      </c>
      <c r="K28" s="13">
        <v>2024</v>
      </c>
      <c r="L28" s="13">
        <v>2027</v>
      </c>
      <c r="M28" s="13" t="s">
        <v>518</v>
      </c>
      <c r="N28" s="16">
        <v>0.25</v>
      </c>
      <c r="O28" s="17">
        <f t="shared" si="10"/>
        <v>70000</v>
      </c>
      <c r="P28" s="16">
        <v>0.25</v>
      </c>
      <c r="Q28" s="17">
        <f t="shared" si="1"/>
        <v>70000</v>
      </c>
      <c r="R28" s="16">
        <v>0.25</v>
      </c>
      <c r="S28" s="17">
        <f t="shared" si="2"/>
        <v>70000</v>
      </c>
      <c r="T28" s="16">
        <v>0.25</v>
      </c>
      <c r="U28" s="17">
        <f t="shared" si="3"/>
        <v>70000</v>
      </c>
      <c r="V28" s="16">
        <f t="shared" si="4"/>
        <v>1</v>
      </c>
      <c r="W28" s="4"/>
      <c r="X28" s="4"/>
      <c r="Y28" s="4"/>
      <c r="Z28" s="4"/>
      <c r="AA28" s="4"/>
    </row>
    <row r="29" spans="1:27" ht="64" x14ac:dyDescent="0.2">
      <c r="A29" s="34" t="s">
        <v>665</v>
      </c>
      <c r="B29" s="12" t="s">
        <v>666</v>
      </c>
      <c r="C29" s="33" t="s">
        <v>667</v>
      </c>
      <c r="D29" s="13"/>
      <c r="E29" s="13" t="s">
        <v>668</v>
      </c>
      <c r="F29" s="13" t="s">
        <v>669</v>
      </c>
      <c r="G29" s="14">
        <v>80000</v>
      </c>
      <c r="H29" s="13" t="s">
        <v>670</v>
      </c>
      <c r="I29" s="13" t="s">
        <v>516</v>
      </c>
      <c r="J29" s="20" t="s">
        <v>671</v>
      </c>
      <c r="K29" s="13">
        <v>2024</v>
      </c>
      <c r="L29" s="13">
        <v>2027</v>
      </c>
      <c r="M29" s="13" t="s">
        <v>518</v>
      </c>
      <c r="N29" s="16">
        <v>0.25</v>
      </c>
      <c r="O29" s="17">
        <f t="shared" si="10"/>
        <v>20000</v>
      </c>
      <c r="P29" s="16">
        <v>0.25</v>
      </c>
      <c r="Q29" s="17">
        <f t="shared" si="1"/>
        <v>20000</v>
      </c>
      <c r="R29" s="16">
        <v>0.25</v>
      </c>
      <c r="S29" s="17">
        <f t="shared" si="2"/>
        <v>20000</v>
      </c>
      <c r="T29" s="16">
        <v>0.25</v>
      </c>
      <c r="U29" s="17">
        <f t="shared" si="3"/>
        <v>20000</v>
      </c>
      <c r="V29" s="16">
        <f t="shared" si="4"/>
        <v>1</v>
      </c>
      <c r="W29" s="4"/>
      <c r="X29" s="4"/>
      <c r="Y29" s="4"/>
      <c r="Z29" s="4"/>
      <c r="AA29" s="4"/>
    </row>
    <row r="30" spans="1:27" ht="14.25" customHeight="1" x14ac:dyDescent="0.2">
      <c r="A30" s="34" t="s">
        <v>665</v>
      </c>
      <c r="B30" s="12" t="s">
        <v>672</v>
      </c>
      <c r="C30" s="33" t="s">
        <v>673</v>
      </c>
      <c r="D30" s="13"/>
      <c r="E30" s="13" t="s">
        <v>674</v>
      </c>
      <c r="F30" s="13" t="s">
        <v>675</v>
      </c>
      <c r="G30" s="17">
        <f>375000+126000+9000+225000+18900+18000+12000+114000+3000+12000+18900+90000+12000+1950000</f>
        <v>2983800</v>
      </c>
      <c r="H30" s="13" t="s">
        <v>676</v>
      </c>
      <c r="I30" s="13" t="s">
        <v>516</v>
      </c>
      <c r="J30" s="20" t="s">
        <v>677</v>
      </c>
      <c r="K30" s="13">
        <v>2023</v>
      </c>
      <c r="L30" s="13">
        <v>2027</v>
      </c>
      <c r="M30" s="13" t="s">
        <v>518</v>
      </c>
      <c r="N30" s="16">
        <v>0.25</v>
      </c>
      <c r="O30" s="17">
        <f t="shared" si="10"/>
        <v>745950</v>
      </c>
      <c r="P30" s="16">
        <v>0.25</v>
      </c>
      <c r="Q30" s="17">
        <f t="shared" si="1"/>
        <v>745950</v>
      </c>
      <c r="R30" s="16">
        <v>0.25</v>
      </c>
      <c r="S30" s="17">
        <f t="shared" si="2"/>
        <v>745950</v>
      </c>
      <c r="T30" s="16">
        <v>0.25</v>
      </c>
      <c r="U30" s="17">
        <f t="shared" si="3"/>
        <v>745950</v>
      </c>
      <c r="V30" s="16">
        <f t="shared" si="4"/>
        <v>1</v>
      </c>
      <c r="W30" s="4"/>
      <c r="X30" s="4"/>
      <c r="Y30" s="4"/>
      <c r="Z30" s="4"/>
      <c r="AA30" s="4"/>
    </row>
    <row r="31" spans="1:27" ht="14.25" customHeight="1" x14ac:dyDescent="0.2">
      <c r="A31" s="34" t="s">
        <v>665</v>
      </c>
      <c r="B31" s="12" t="s">
        <v>564</v>
      </c>
      <c r="C31" s="12" t="s">
        <v>667</v>
      </c>
      <c r="D31" s="35"/>
      <c r="E31" s="36" t="s">
        <v>678</v>
      </c>
      <c r="F31" s="36" t="s">
        <v>679</v>
      </c>
      <c r="G31" s="17">
        <v>10000</v>
      </c>
      <c r="H31" s="36" t="s">
        <v>680</v>
      </c>
      <c r="I31" s="13" t="s">
        <v>516</v>
      </c>
      <c r="J31" s="36" t="s">
        <v>681</v>
      </c>
      <c r="K31" s="36">
        <v>2024</v>
      </c>
      <c r="L31" s="36">
        <v>2027</v>
      </c>
      <c r="M31" s="13" t="s">
        <v>518</v>
      </c>
      <c r="N31" s="37">
        <v>0.25</v>
      </c>
      <c r="O31" s="38">
        <f t="shared" si="10"/>
        <v>2500</v>
      </c>
      <c r="P31" s="37">
        <v>0.25</v>
      </c>
      <c r="Q31" s="38">
        <f t="shared" si="1"/>
        <v>2500</v>
      </c>
      <c r="R31" s="37">
        <v>0.25</v>
      </c>
      <c r="S31" s="38">
        <f t="shared" si="2"/>
        <v>2500</v>
      </c>
      <c r="T31" s="37">
        <v>0.25</v>
      </c>
      <c r="U31" s="38">
        <f t="shared" si="3"/>
        <v>2500</v>
      </c>
      <c r="V31" s="37">
        <f t="shared" si="4"/>
        <v>1</v>
      </c>
    </row>
    <row r="32" spans="1:27" ht="14.25" customHeight="1" x14ac:dyDescent="0.2">
      <c r="A32" s="34" t="s">
        <v>665</v>
      </c>
      <c r="B32" s="36" t="s">
        <v>682</v>
      </c>
      <c r="C32" s="13" t="s">
        <v>683</v>
      </c>
      <c r="D32" s="35"/>
      <c r="E32" s="36" t="s">
        <v>684</v>
      </c>
      <c r="F32" s="36" t="s">
        <v>685</v>
      </c>
      <c r="G32" s="17">
        <v>35000</v>
      </c>
      <c r="H32" s="36" t="s">
        <v>686</v>
      </c>
      <c r="I32" s="13" t="s">
        <v>516</v>
      </c>
      <c r="J32" s="36" t="s">
        <v>687</v>
      </c>
      <c r="K32" s="36">
        <v>2024</v>
      </c>
      <c r="L32" s="36">
        <v>2027</v>
      </c>
      <c r="M32" s="13" t="s">
        <v>518</v>
      </c>
      <c r="N32" s="37">
        <v>0.25</v>
      </c>
      <c r="O32" s="38">
        <f t="shared" si="10"/>
        <v>8750</v>
      </c>
      <c r="P32" s="37">
        <v>0.25</v>
      </c>
      <c r="Q32" s="38">
        <f t="shared" si="1"/>
        <v>8750</v>
      </c>
      <c r="R32" s="37">
        <v>0.25</v>
      </c>
      <c r="S32" s="38">
        <f t="shared" si="2"/>
        <v>8750</v>
      </c>
      <c r="T32" s="37">
        <v>0.25</v>
      </c>
      <c r="U32" s="38">
        <f t="shared" si="3"/>
        <v>8750</v>
      </c>
      <c r="V32" s="37">
        <f t="shared" si="4"/>
        <v>1</v>
      </c>
    </row>
    <row r="33" spans="1:22" ht="14.25" customHeight="1" x14ac:dyDescent="0.2">
      <c r="A33" s="34" t="s">
        <v>665</v>
      </c>
      <c r="B33" s="12" t="s">
        <v>672</v>
      </c>
      <c r="C33" s="13" t="s">
        <v>688</v>
      </c>
      <c r="D33" s="35"/>
      <c r="E33" s="36" t="s">
        <v>689</v>
      </c>
      <c r="F33" s="36" t="s">
        <v>690</v>
      </c>
      <c r="G33" s="17">
        <v>20000</v>
      </c>
      <c r="H33" s="36" t="s">
        <v>691</v>
      </c>
      <c r="I33" s="13" t="s">
        <v>516</v>
      </c>
      <c r="J33" s="36" t="s">
        <v>692</v>
      </c>
      <c r="K33" s="36">
        <v>2024</v>
      </c>
      <c r="L33" s="36">
        <v>2027</v>
      </c>
      <c r="M33" s="13" t="s">
        <v>518</v>
      </c>
      <c r="N33" s="37">
        <v>0.25</v>
      </c>
      <c r="O33" s="38">
        <f t="shared" si="10"/>
        <v>5000</v>
      </c>
      <c r="P33" s="37">
        <v>0.25</v>
      </c>
      <c r="Q33" s="38">
        <f t="shared" si="1"/>
        <v>5000</v>
      </c>
      <c r="R33" s="37">
        <v>0.25</v>
      </c>
      <c r="S33" s="38">
        <f t="shared" si="2"/>
        <v>5000</v>
      </c>
      <c r="T33" s="37">
        <v>0.25</v>
      </c>
      <c r="U33" s="38">
        <f t="shared" si="3"/>
        <v>5000</v>
      </c>
      <c r="V33" s="37">
        <f t="shared" si="4"/>
        <v>1</v>
      </c>
    </row>
    <row r="34" spans="1:22" ht="14.25" customHeight="1" x14ac:dyDescent="0.2">
      <c r="A34" s="5" t="s">
        <v>665</v>
      </c>
      <c r="C34" s="4"/>
      <c r="N34" s="7"/>
      <c r="O34" s="8"/>
      <c r="P34" s="7"/>
      <c r="Q34" s="8"/>
      <c r="R34" s="7"/>
      <c r="S34" s="8"/>
      <c r="T34" s="7"/>
      <c r="U34" s="8"/>
      <c r="V34" s="7"/>
    </row>
    <row r="35" spans="1:22" ht="14.25" customHeight="1" x14ac:dyDescent="0.2">
      <c r="C35" s="4"/>
      <c r="N35" s="7"/>
      <c r="O35" s="8"/>
      <c r="P35" s="7"/>
      <c r="Q35" s="8"/>
      <c r="R35" s="7"/>
      <c r="S35" s="8"/>
      <c r="T35" s="7"/>
      <c r="U35" s="8"/>
      <c r="V35" s="7"/>
    </row>
    <row r="36" spans="1:22" ht="14.25" customHeight="1" x14ac:dyDescent="0.2">
      <c r="C36" s="4"/>
      <c r="N36" s="7"/>
      <c r="O36" s="8"/>
      <c r="P36" s="7"/>
      <c r="Q36" s="8"/>
      <c r="R36" s="7"/>
      <c r="S36" s="8"/>
      <c r="T36" s="7"/>
      <c r="U36" s="8"/>
      <c r="V36" s="7"/>
    </row>
    <row r="37" spans="1:22" ht="14.25" customHeight="1" x14ac:dyDescent="0.2">
      <c r="C37" s="4"/>
      <c r="N37" s="7"/>
      <c r="O37" s="8"/>
      <c r="P37" s="7"/>
      <c r="Q37" s="8"/>
      <c r="R37" s="7"/>
      <c r="S37" s="8"/>
      <c r="T37" s="7"/>
      <c r="U37" s="8"/>
      <c r="V37" s="7"/>
    </row>
    <row r="38" spans="1:22" ht="14.25" customHeight="1" x14ac:dyDescent="0.2">
      <c r="C38" s="4"/>
      <c r="N38" s="7"/>
      <c r="O38" s="8"/>
      <c r="P38" s="7"/>
      <c r="Q38" s="8"/>
      <c r="R38" s="7"/>
      <c r="S38" s="8"/>
      <c r="T38" s="7"/>
      <c r="U38" s="8"/>
      <c r="V38" s="7"/>
    </row>
    <row r="39" spans="1:22" ht="14.25" customHeight="1" x14ac:dyDescent="0.2">
      <c r="C39" s="4"/>
      <c r="N39" s="7"/>
      <c r="O39" s="8"/>
      <c r="P39" s="7"/>
      <c r="Q39" s="8"/>
      <c r="R39" s="7"/>
      <c r="S39" s="8"/>
      <c r="T39" s="7"/>
      <c r="U39" s="8"/>
      <c r="V39" s="7"/>
    </row>
    <row r="40" spans="1:22" ht="14.25" customHeight="1" x14ac:dyDescent="0.2">
      <c r="C40" s="4"/>
      <c r="N40" s="7"/>
      <c r="O40" s="8"/>
      <c r="P40" s="7"/>
      <c r="Q40" s="8"/>
      <c r="R40" s="7"/>
      <c r="S40" s="8"/>
      <c r="T40" s="7"/>
      <c r="U40" s="8"/>
      <c r="V40" s="7"/>
    </row>
    <row r="41" spans="1:22" ht="14.25" customHeight="1" x14ac:dyDescent="0.2">
      <c r="C41" s="4"/>
      <c r="N41" s="7"/>
      <c r="O41" s="8"/>
      <c r="P41" s="7"/>
      <c r="Q41" s="8"/>
      <c r="R41" s="7"/>
      <c r="S41" s="8"/>
      <c r="T41" s="7"/>
      <c r="U41" s="8"/>
      <c r="V41" s="7"/>
    </row>
    <row r="42" spans="1:22" ht="14.25" customHeight="1" x14ac:dyDescent="0.2">
      <c r="C42" s="4"/>
      <c r="N42" s="7"/>
      <c r="O42" s="8"/>
      <c r="P42" s="7"/>
      <c r="Q42" s="8"/>
      <c r="R42" s="7"/>
      <c r="S42" s="8"/>
      <c r="T42" s="7"/>
      <c r="U42" s="8"/>
      <c r="V42" s="7"/>
    </row>
    <row r="43" spans="1:22" ht="14.25" customHeight="1" x14ac:dyDescent="0.2">
      <c r="C43" s="4"/>
      <c r="N43" s="7"/>
      <c r="O43" s="8"/>
      <c r="P43" s="7"/>
      <c r="Q43" s="8"/>
      <c r="R43" s="7"/>
      <c r="S43" s="8"/>
      <c r="T43" s="7"/>
      <c r="U43" s="8"/>
      <c r="V43" s="7"/>
    </row>
    <row r="44" spans="1:22" ht="14.25" customHeight="1" x14ac:dyDescent="0.2">
      <c r="C44" s="4"/>
      <c r="N44" s="7"/>
      <c r="O44" s="8"/>
      <c r="P44" s="7"/>
      <c r="Q44" s="8"/>
      <c r="R44" s="7"/>
      <c r="S44" s="8"/>
      <c r="T44" s="7"/>
      <c r="U44" s="8"/>
      <c r="V44" s="7"/>
    </row>
    <row r="45" spans="1:22" ht="14.25" customHeight="1" x14ac:dyDescent="0.2">
      <c r="C45" s="4"/>
      <c r="N45" s="7"/>
      <c r="O45" s="8"/>
      <c r="P45" s="7"/>
      <c r="Q45" s="8"/>
      <c r="R45" s="7"/>
      <c r="S45" s="8"/>
      <c r="T45" s="7"/>
      <c r="U45" s="8"/>
      <c r="V45" s="7"/>
    </row>
    <row r="46" spans="1:22" ht="14.25" customHeight="1" x14ac:dyDescent="0.2">
      <c r="C46" s="4"/>
      <c r="N46" s="7"/>
      <c r="O46" s="8"/>
      <c r="P46" s="7"/>
      <c r="Q46" s="8"/>
      <c r="R46" s="7"/>
      <c r="S46" s="8"/>
      <c r="T46" s="7"/>
      <c r="U46" s="8"/>
      <c r="V46" s="7"/>
    </row>
    <row r="47" spans="1:22" ht="14.25" customHeight="1" x14ac:dyDescent="0.2">
      <c r="C47" s="4"/>
      <c r="N47" s="7"/>
      <c r="O47" s="8"/>
      <c r="P47" s="7"/>
      <c r="Q47" s="8"/>
      <c r="R47" s="7"/>
      <c r="S47" s="8"/>
      <c r="T47" s="7"/>
      <c r="U47" s="8"/>
      <c r="V47" s="7"/>
    </row>
    <row r="48" spans="1:22" ht="14.25" customHeight="1" x14ac:dyDescent="0.2">
      <c r="C48" s="4"/>
      <c r="N48" s="7"/>
      <c r="O48" s="8"/>
      <c r="P48" s="7"/>
      <c r="Q48" s="8"/>
      <c r="R48" s="7"/>
      <c r="S48" s="8"/>
      <c r="T48" s="7"/>
      <c r="U48" s="8"/>
      <c r="V48" s="7"/>
    </row>
    <row r="49" spans="3:22" ht="14.25" customHeight="1" x14ac:dyDescent="0.2">
      <c r="C49" s="4"/>
      <c r="N49" s="7"/>
      <c r="O49" s="8"/>
      <c r="P49" s="7"/>
      <c r="Q49" s="8"/>
      <c r="R49" s="7"/>
      <c r="S49" s="8"/>
      <c r="T49" s="7"/>
      <c r="U49" s="8"/>
      <c r="V49" s="7"/>
    </row>
    <row r="50" spans="3:22" ht="14.25" customHeight="1" x14ac:dyDescent="0.2">
      <c r="C50" s="4"/>
      <c r="N50" s="7"/>
      <c r="O50" s="8"/>
      <c r="P50" s="7"/>
      <c r="Q50" s="8"/>
      <c r="R50" s="7"/>
      <c r="S50" s="8"/>
      <c r="T50" s="7"/>
      <c r="U50" s="8"/>
      <c r="V50" s="7"/>
    </row>
    <row r="51" spans="3:22" ht="14.25" customHeight="1" x14ac:dyDescent="0.2">
      <c r="C51" s="4"/>
      <c r="N51" s="7"/>
      <c r="O51" s="8"/>
      <c r="P51" s="7"/>
      <c r="Q51" s="8"/>
      <c r="R51" s="7"/>
      <c r="S51" s="8"/>
      <c r="T51" s="7"/>
      <c r="U51" s="8"/>
      <c r="V51" s="7"/>
    </row>
    <row r="52" spans="3:22" ht="14.25" customHeight="1" x14ac:dyDescent="0.2">
      <c r="C52" s="4"/>
      <c r="N52" s="7"/>
      <c r="O52" s="8"/>
      <c r="P52" s="7"/>
      <c r="Q52" s="8"/>
      <c r="R52" s="7"/>
      <c r="S52" s="8"/>
      <c r="T52" s="7"/>
      <c r="U52" s="8"/>
      <c r="V52" s="7"/>
    </row>
    <row r="53" spans="3:22" ht="14.25" customHeight="1" x14ac:dyDescent="0.2">
      <c r="C53" s="4"/>
      <c r="N53" s="7"/>
      <c r="O53" s="8"/>
      <c r="P53" s="7"/>
      <c r="Q53" s="8"/>
      <c r="R53" s="7"/>
      <c r="S53" s="8"/>
      <c r="T53" s="7"/>
      <c r="U53" s="8"/>
      <c r="V53" s="7"/>
    </row>
    <row r="54" spans="3:22" ht="14.25" customHeight="1" x14ac:dyDescent="0.2">
      <c r="C54" s="4"/>
      <c r="N54" s="7"/>
      <c r="O54" s="8"/>
      <c r="P54" s="7"/>
      <c r="Q54" s="8"/>
      <c r="R54" s="7"/>
      <c r="S54" s="8"/>
      <c r="T54" s="7"/>
      <c r="U54" s="8"/>
      <c r="V54" s="7"/>
    </row>
    <row r="55" spans="3:22" ht="14.25" customHeight="1" x14ac:dyDescent="0.2">
      <c r="C55" s="4"/>
      <c r="N55" s="7"/>
      <c r="O55" s="8"/>
      <c r="P55" s="7"/>
      <c r="Q55" s="8"/>
      <c r="R55" s="7"/>
      <c r="S55" s="8"/>
      <c r="T55" s="7"/>
      <c r="U55" s="8"/>
      <c r="V55" s="7"/>
    </row>
    <row r="56" spans="3:22" ht="14.25" customHeight="1" x14ac:dyDescent="0.2">
      <c r="C56" s="4"/>
      <c r="N56" s="7"/>
      <c r="O56" s="8"/>
      <c r="P56" s="7"/>
      <c r="Q56" s="8"/>
      <c r="R56" s="7"/>
      <c r="S56" s="8"/>
      <c r="T56" s="7"/>
      <c r="U56" s="8"/>
      <c r="V56" s="7"/>
    </row>
    <row r="57" spans="3:22" ht="14.25" customHeight="1" x14ac:dyDescent="0.2">
      <c r="C57" s="4"/>
      <c r="N57" s="7"/>
      <c r="O57" s="8"/>
      <c r="P57" s="7"/>
      <c r="Q57" s="8"/>
      <c r="R57" s="7"/>
      <c r="S57" s="8"/>
      <c r="T57" s="7"/>
      <c r="U57" s="8"/>
      <c r="V57" s="7"/>
    </row>
    <row r="58" spans="3:22" ht="14.25" customHeight="1" x14ac:dyDescent="0.2">
      <c r="C58" s="4"/>
      <c r="N58" s="7"/>
      <c r="O58" s="8"/>
      <c r="P58" s="7"/>
      <c r="Q58" s="8"/>
      <c r="R58" s="7"/>
      <c r="S58" s="8"/>
      <c r="T58" s="7"/>
      <c r="U58" s="8"/>
      <c r="V58" s="7"/>
    </row>
    <row r="59" spans="3:22" ht="14.25" customHeight="1" x14ac:dyDescent="0.2">
      <c r="C59" s="4"/>
      <c r="N59" s="7"/>
      <c r="O59" s="8"/>
      <c r="P59" s="7"/>
      <c r="Q59" s="8"/>
      <c r="R59" s="7"/>
      <c r="S59" s="8"/>
      <c r="T59" s="7"/>
      <c r="U59" s="8"/>
      <c r="V59" s="7"/>
    </row>
    <row r="60" spans="3:22" ht="14.25" customHeight="1" x14ac:dyDescent="0.2">
      <c r="C60" s="4"/>
      <c r="N60" s="7"/>
      <c r="O60" s="8"/>
      <c r="P60" s="7"/>
      <c r="Q60" s="8"/>
      <c r="R60" s="7"/>
      <c r="S60" s="8"/>
      <c r="T60" s="7"/>
      <c r="U60" s="8"/>
      <c r="V60" s="7"/>
    </row>
    <row r="61" spans="3:22" ht="14.25" customHeight="1" x14ac:dyDescent="0.2">
      <c r="C61" s="4"/>
      <c r="N61" s="7"/>
      <c r="O61" s="8"/>
      <c r="P61" s="7"/>
      <c r="Q61" s="8"/>
      <c r="R61" s="7"/>
      <c r="S61" s="8"/>
      <c r="T61" s="7"/>
      <c r="U61" s="8"/>
      <c r="V61" s="7"/>
    </row>
    <row r="62" spans="3:22" ht="14.25" customHeight="1" x14ac:dyDescent="0.2">
      <c r="C62" s="4"/>
      <c r="N62" s="7"/>
      <c r="O62" s="8"/>
      <c r="P62" s="7"/>
      <c r="Q62" s="8"/>
      <c r="R62" s="7"/>
      <c r="S62" s="8"/>
      <c r="T62" s="7"/>
      <c r="U62" s="8"/>
      <c r="V62" s="7"/>
    </row>
    <row r="63" spans="3:22" ht="14.25" customHeight="1" x14ac:dyDescent="0.2">
      <c r="C63" s="4"/>
      <c r="N63" s="7"/>
      <c r="O63" s="8"/>
      <c r="P63" s="7"/>
      <c r="Q63" s="8"/>
      <c r="R63" s="7"/>
      <c r="S63" s="8"/>
      <c r="T63" s="7"/>
      <c r="U63" s="8"/>
      <c r="V63" s="7"/>
    </row>
    <row r="64" spans="3:22" ht="14.25" customHeight="1" x14ac:dyDescent="0.2">
      <c r="C64" s="4"/>
      <c r="N64" s="7"/>
      <c r="O64" s="8"/>
      <c r="P64" s="7"/>
      <c r="Q64" s="8"/>
      <c r="R64" s="7"/>
      <c r="S64" s="8"/>
      <c r="T64" s="7"/>
      <c r="U64" s="8"/>
      <c r="V64" s="7"/>
    </row>
    <row r="65" spans="3:22" ht="14.25" customHeight="1" x14ac:dyDescent="0.2">
      <c r="C65" s="4"/>
      <c r="N65" s="7"/>
      <c r="O65" s="8"/>
      <c r="P65" s="7"/>
      <c r="Q65" s="8"/>
      <c r="R65" s="7"/>
      <c r="S65" s="8"/>
      <c r="T65" s="7"/>
      <c r="U65" s="8"/>
      <c r="V65" s="7"/>
    </row>
    <row r="66" spans="3:22" ht="14.25" customHeight="1" x14ac:dyDescent="0.2">
      <c r="C66" s="4"/>
      <c r="N66" s="7"/>
      <c r="O66" s="8"/>
      <c r="P66" s="7"/>
      <c r="Q66" s="8"/>
      <c r="R66" s="7"/>
      <c r="S66" s="8"/>
      <c r="T66" s="7"/>
      <c r="U66" s="8"/>
      <c r="V66" s="7"/>
    </row>
    <row r="67" spans="3:22" ht="14.25" customHeight="1" x14ac:dyDescent="0.2">
      <c r="C67" s="4"/>
      <c r="N67" s="7"/>
      <c r="O67" s="8"/>
      <c r="P67" s="7"/>
      <c r="Q67" s="8"/>
      <c r="R67" s="7"/>
      <c r="S67" s="8"/>
      <c r="T67" s="7"/>
      <c r="U67" s="8"/>
      <c r="V67" s="7"/>
    </row>
    <row r="68" spans="3:22" ht="14.25" customHeight="1" x14ac:dyDescent="0.2">
      <c r="C68" s="4"/>
      <c r="N68" s="7"/>
      <c r="O68" s="8"/>
      <c r="P68" s="7"/>
      <c r="Q68" s="8"/>
      <c r="R68" s="7"/>
      <c r="S68" s="8"/>
      <c r="T68" s="7"/>
      <c r="U68" s="8"/>
      <c r="V68" s="7"/>
    </row>
    <row r="69" spans="3:22" ht="14.25" customHeight="1" x14ac:dyDescent="0.2">
      <c r="C69" s="4"/>
      <c r="N69" s="7"/>
      <c r="O69" s="8"/>
      <c r="P69" s="7"/>
      <c r="Q69" s="8"/>
      <c r="R69" s="7"/>
      <c r="S69" s="8"/>
      <c r="T69" s="7"/>
      <c r="U69" s="8"/>
      <c r="V69" s="7"/>
    </row>
    <row r="70" spans="3:22" ht="14.25" customHeight="1" x14ac:dyDescent="0.2">
      <c r="C70" s="4"/>
      <c r="N70" s="7"/>
      <c r="O70" s="8"/>
      <c r="P70" s="7"/>
      <c r="Q70" s="8"/>
      <c r="R70" s="7"/>
      <c r="S70" s="8"/>
      <c r="T70" s="7"/>
      <c r="U70" s="8"/>
      <c r="V70" s="7"/>
    </row>
    <row r="71" spans="3:22" ht="14.25" customHeight="1" x14ac:dyDescent="0.2">
      <c r="C71" s="4"/>
      <c r="N71" s="7"/>
      <c r="O71" s="8"/>
      <c r="P71" s="7"/>
      <c r="Q71" s="8"/>
      <c r="R71" s="7"/>
      <c r="S71" s="8"/>
      <c r="T71" s="7"/>
      <c r="U71" s="8"/>
      <c r="V71" s="7"/>
    </row>
    <row r="72" spans="3:22" ht="14.25" customHeight="1" x14ac:dyDescent="0.2">
      <c r="C72" s="4"/>
      <c r="N72" s="7"/>
      <c r="O72" s="8"/>
      <c r="P72" s="7"/>
      <c r="Q72" s="8"/>
      <c r="R72" s="7"/>
      <c r="S72" s="8"/>
      <c r="T72" s="7"/>
      <c r="U72" s="8"/>
      <c r="V72" s="7"/>
    </row>
    <row r="73" spans="3:22" ht="14.25" customHeight="1" x14ac:dyDescent="0.2">
      <c r="C73" s="4"/>
      <c r="N73" s="7"/>
      <c r="O73" s="8"/>
      <c r="P73" s="7"/>
      <c r="Q73" s="8"/>
      <c r="R73" s="7"/>
      <c r="S73" s="8"/>
      <c r="T73" s="7"/>
      <c r="U73" s="8"/>
      <c r="V73" s="7"/>
    </row>
    <row r="74" spans="3:22" ht="14.25" customHeight="1" x14ac:dyDescent="0.2">
      <c r="C74" s="4"/>
      <c r="N74" s="7"/>
      <c r="O74" s="8"/>
      <c r="P74" s="7"/>
      <c r="Q74" s="8"/>
      <c r="R74" s="7"/>
      <c r="S74" s="8"/>
      <c r="T74" s="7"/>
      <c r="U74" s="8"/>
      <c r="V74" s="7"/>
    </row>
    <row r="75" spans="3:22" ht="14.25" customHeight="1" x14ac:dyDescent="0.2">
      <c r="C75" s="4"/>
      <c r="N75" s="7"/>
      <c r="O75" s="8"/>
      <c r="P75" s="7"/>
      <c r="Q75" s="8"/>
      <c r="R75" s="7"/>
      <c r="S75" s="8"/>
      <c r="T75" s="7"/>
      <c r="U75" s="8"/>
      <c r="V75" s="7"/>
    </row>
    <row r="76" spans="3:22" ht="14.25" customHeight="1" x14ac:dyDescent="0.2">
      <c r="C76" s="4"/>
      <c r="N76" s="7"/>
      <c r="O76" s="8"/>
      <c r="P76" s="7"/>
      <c r="Q76" s="8"/>
      <c r="R76" s="7"/>
      <c r="S76" s="8"/>
      <c r="T76" s="7"/>
      <c r="U76" s="8"/>
      <c r="V76" s="7"/>
    </row>
    <row r="77" spans="3:22" ht="14.25" customHeight="1" x14ac:dyDescent="0.2">
      <c r="C77" s="4"/>
      <c r="N77" s="7"/>
      <c r="O77" s="8"/>
      <c r="P77" s="7"/>
      <c r="Q77" s="8"/>
      <c r="R77" s="7"/>
      <c r="S77" s="8"/>
      <c r="T77" s="7"/>
      <c r="U77" s="8"/>
      <c r="V77" s="7"/>
    </row>
    <row r="78" spans="3:22" ht="14.25" customHeight="1" x14ac:dyDescent="0.2">
      <c r="C78" s="4"/>
      <c r="N78" s="7"/>
      <c r="O78" s="8"/>
      <c r="P78" s="7"/>
      <c r="Q78" s="8"/>
      <c r="R78" s="7"/>
      <c r="S78" s="8"/>
      <c r="T78" s="7"/>
      <c r="U78" s="8"/>
      <c r="V78" s="7"/>
    </row>
    <row r="79" spans="3:22" ht="14.25" customHeight="1" x14ac:dyDescent="0.2">
      <c r="C79" s="4"/>
      <c r="N79" s="7"/>
      <c r="O79" s="8"/>
      <c r="P79" s="7"/>
      <c r="Q79" s="8"/>
      <c r="R79" s="7"/>
      <c r="S79" s="8"/>
      <c r="T79" s="7"/>
      <c r="U79" s="8"/>
      <c r="V79" s="7"/>
    </row>
    <row r="80" spans="3:22" ht="14.25" customHeight="1" x14ac:dyDescent="0.2">
      <c r="C80" s="4"/>
      <c r="N80" s="7"/>
      <c r="O80" s="8"/>
      <c r="P80" s="7"/>
      <c r="Q80" s="8"/>
      <c r="R80" s="7"/>
      <c r="S80" s="8"/>
      <c r="T80" s="7"/>
      <c r="U80" s="8"/>
      <c r="V80" s="7"/>
    </row>
    <row r="81" spans="3:22" ht="14.25" customHeight="1" x14ac:dyDescent="0.2">
      <c r="C81" s="4"/>
      <c r="N81" s="7"/>
      <c r="O81" s="8"/>
      <c r="P81" s="7"/>
      <c r="Q81" s="8"/>
      <c r="R81" s="7"/>
      <c r="S81" s="8"/>
      <c r="T81" s="7"/>
      <c r="U81" s="8"/>
      <c r="V81" s="7"/>
    </row>
    <row r="82" spans="3:22" ht="14.25" customHeight="1" x14ac:dyDescent="0.2">
      <c r="C82" s="4"/>
      <c r="N82" s="7"/>
      <c r="O82" s="8"/>
      <c r="P82" s="7"/>
      <c r="Q82" s="8"/>
      <c r="R82" s="7"/>
      <c r="S82" s="8"/>
      <c r="T82" s="7"/>
      <c r="U82" s="8"/>
      <c r="V82" s="7"/>
    </row>
    <row r="83" spans="3:22" ht="14.25" customHeight="1" x14ac:dyDescent="0.2">
      <c r="C83" s="4"/>
      <c r="N83" s="7"/>
      <c r="O83" s="8"/>
      <c r="P83" s="7"/>
      <c r="Q83" s="8"/>
      <c r="R83" s="7"/>
      <c r="S83" s="8"/>
      <c r="T83" s="7"/>
      <c r="U83" s="8"/>
      <c r="V83" s="7"/>
    </row>
    <row r="84" spans="3:22" ht="14.25" customHeight="1" x14ac:dyDescent="0.2">
      <c r="C84" s="4"/>
      <c r="N84" s="7"/>
      <c r="O84" s="8"/>
      <c r="P84" s="7"/>
      <c r="Q84" s="8"/>
      <c r="R84" s="7"/>
      <c r="S84" s="8"/>
      <c r="T84" s="7"/>
      <c r="U84" s="8"/>
      <c r="V84" s="7"/>
    </row>
    <row r="85" spans="3:22" ht="14.25" customHeight="1" x14ac:dyDescent="0.2">
      <c r="C85" s="4"/>
      <c r="N85" s="7"/>
      <c r="O85" s="8"/>
      <c r="P85" s="7"/>
      <c r="Q85" s="8"/>
      <c r="R85" s="7"/>
      <c r="S85" s="8"/>
      <c r="T85" s="7"/>
      <c r="U85" s="8"/>
      <c r="V85" s="7"/>
    </row>
    <row r="86" spans="3:22" ht="14.25" customHeight="1" x14ac:dyDescent="0.2">
      <c r="C86" s="4"/>
      <c r="N86" s="7"/>
      <c r="O86" s="8"/>
      <c r="P86" s="7"/>
      <c r="Q86" s="8"/>
      <c r="R86" s="7"/>
      <c r="S86" s="8"/>
      <c r="T86" s="7"/>
      <c r="U86" s="8"/>
      <c r="V86" s="7"/>
    </row>
    <row r="87" spans="3:22" ht="14.25" customHeight="1" x14ac:dyDescent="0.2">
      <c r="C87" s="4"/>
      <c r="N87" s="7"/>
      <c r="O87" s="8"/>
      <c r="P87" s="7"/>
      <c r="Q87" s="8"/>
      <c r="R87" s="7"/>
      <c r="S87" s="8"/>
      <c r="T87" s="7"/>
      <c r="U87" s="8"/>
      <c r="V87" s="7"/>
    </row>
    <row r="88" spans="3:22" ht="14.25" customHeight="1" x14ac:dyDescent="0.2">
      <c r="C88" s="4"/>
      <c r="N88" s="7"/>
      <c r="O88" s="8"/>
      <c r="P88" s="7"/>
      <c r="Q88" s="8"/>
      <c r="R88" s="7"/>
      <c r="S88" s="8"/>
      <c r="T88" s="7"/>
      <c r="U88" s="8"/>
      <c r="V88" s="7"/>
    </row>
    <row r="89" spans="3:22" ht="14.25" customHeight="1" x14ac:dyDescent="0.2">
      <c r="C89" s="4"/>
      <c r="N89" s="7"/>
      <c r="O89" s="8"/>
      <c r="P89" s="7"/>
      <c r="Q89" s="8"/>
      <c r="R89" s="7"/>
      <c r="S89" s="8"/>
      <c r="T89" s="7"/>
      <c r="U89" s="8"/>
      <c r="V89" s="7"/>
    </row>
    <row r="90" spans="3:22" ht="14.25" customHeight="1" x14ac:dyDescent="0.2">
      <c r="C90" s="4"/>
      <c r="N90" s="7"/>
      <c r="O90" s="8"/>
      <c r="P90" s="7"/>
      <c r="Q90" s="8"/>
      <c r="R90" s="7"/>
      <c r="S90" s="8"/>
      <c r="T90" s="7"/>
      <c r="U90" s="8"/>
      <c r="V90" s="7"/>
    </row>
    <row r="91" spans="3:22" ht="14.25" customHeight="1" x14ac:dyDescent="0.2">
      <c r="C91" s="4"/>
      <c r="N91" s="7"/>
      <c r="O91" s="8"/>
      <c r="P91" s="7"/>
      <c r="Q91" s="8"/>
      <c r="R91" s="7"/>
      <c r="S91" s="8"/>
      <c r="T91" s="7"/>
      <c r="U91" s="8"/>
      <c r="V91" s="7"/>
    </row>
    <row r="92" spans="3:22" ht="14.25" customHeight="1" x14ac:dyDescent="0.2">
      <c r="C92" s="4"/>
      <c r="N92" s="7"/>
      <c r="O92" s="8"/>
      <c r="P92" s="7"/>
      <c r="Q92" s="8"/>
      <c r="R92" s="7"/>
      <c r="S92" s="8"/>
      <c r="T92" s="7"/>
      <c r="U92" s="8"/>
      <c r="V92" s="7"/>
    </row>
    <row r="93" spans="3:22" ht="14.25" customHeight="1" x14ac:dyDescent="0.2">
      <c r="C93" s="4"/>
      <c r="N93" s="7"/>
      <c r="O93" s="8"/>
      <c r="P93" s="7"/>
      <c r="Q93" s="8"/>
      <c r="R93" s="7"/>
      <c r="S93" s="8"/>
      <c r="T93" s="7"/>
      <c r="U93" s="8"/>
      <c r="V93" s="7"/>
    </row>
    <row r="94" spans="3:22" ht="14.25" customHeight="1" x14ac:dyDescent="0.2">
      <c r="C94" s="4"/>
      <c r="N94" s="7"/>
      <c r="O94" s="8"/>
      <c r="P94" s="7"/>
      <c r="Q94" s="8"/>
      <c r="R94" s="7"/>
      <c r="S94" s="8"/>
      <c r="T94" s="7"/>
      <c r="U94" s="8"/>
      <c r="V94" s="7"/>
    </row>
    <row r="95" spans="3:22" ht="14.25" customHeight="1" x14ac:dyDescent="0.2">
      <c r="C95" s="4"/>
      <c r="N95" s="7"/>
      <c r="O95" s="8"/>
      <c r="P95" s="7"/>
      <c r="Q95" s="8"/>
      <c r="R95" s="7"/>
      <c r="S95" s="8"/>
      <c r="T95" s="7"/>
      <c r="U95" s="8"/>
      <c r="V95" s="7"/>
    </row>
    <row r="96" spans="3:22" ht="14.25" customHeight="1" x14ac:dyDescent="0.2">
      <c r="C96" s="4"/>
      <c r="N96" s="7"/>
      <c r="O96" s="8"/>
      <c r="P96" s="7"/>
      <c r="Q96" s="8"/>
      <c r="R96" s="7"/>
      <c r="S96" s="8"/>
      <c r="T96" s="7"/>
      <c r="U96" s="8"/>
      <c r="V96" s="7"/>
    </row>
    <row r="97" spans="3:22" ht="14.25" customHeight="1" x14ac:dyDescent="0.2">
      <c r="C97" s="4"/>
      <c r="N97" s="7"/>
      <c r="O97" s="8"/>
      <c r="P97" s="7"/>
      <c r="Q97" s="8"/>
      <c r="R97" s="7"/>
      <c r="S97" s="8"/>
      <c r="T97" s="7"/>
      <c r="U97" s="8"/>
      <c r="V97" s="7"/>
    </row>
    <row r="98" spans="3:22" ht="14.25" customHeight="1" x14ac:dyDescent="0.2">
      <c r="C98" s="4"/>
      <c r="N98" s="7"/>
      <c r="O98" s="8"/>
      <c r="P98" s="7"/>
      <c r="Q98" s="8"/>
      <c r="R98" s="7"/>
      <c r="S98" s="8"/>
      <c r="T98" s="7"/>
      <c r="U98" s="8"/>
      <c r="V98" s="7"/>
    </row>
    <row r="99" spans="3:22" ht="14.25" customHeight="1" x14ac:dyDescent="0.2">
      <c r="C99" s="4"/>
      <c r="N99" s="7"/>
      <c r="O99" s="8"/>
      <c r="P99" s="7"/>
      <c r="Q99" s="8"/>
      <c r="R99" s="7"/>
      <c r="S99" s="8"/>
      <c r="T99" s="7"/>
      <c r="U99" s="8"/>
      <c r="V99" s="7"/>
    </row>
    <row r="100" spans="3:22" ht="14.25" customHeight="1" x14ac:dyDescent="0.2">
      <c r="C100" s="4"/>
      <c r="N100" s="7"/>
      <c r="O100" s="8"/>
      <c r="P100" s="7"/>
      <c r="Q100" s="8"/>
      <c r="R100" s="7"/>
      <c r="S100" s="8"/>
      <c r="T100" s="7"/>
      <c r="U100" s="8"/>
      <c r="V100" s="7"/>
    </row>
    <row r="101" spans="3:22" ht="14.25" customHeight="1" x14ac:dyDescent="0.2">
      <c r="C101" s="4"/>
      <c r="N101" s="7"/>
      <c r="O101" s="8"/>
      <c r="P101" s="7"/>
      <c r="Q101" s="8"/>
      <c r="R101" s="7"/>
      <c r="S101" s="8"/>
      <c r="T101" s="7"/>
      <c r="U101" s="8"/>
      <c r="V101" s="7"/>
    </row>
    <row r="102" spans="3:22" ht="14.25" customHeight="1" x14ac:dyDescent="0.2">
      <c r="C102" s="4"/>
      <c r="N102" s="7"/>
      <c r="O102" s="8"/>
      <c r="P102" s="7"/>
      <c r="Q102" s="8"/>
      <c r="R102" s="7"/>
      <c r="S102" s="8"/>
      <c r="T102" s="7"/>
      <c r="U102" s="8"/>
      <c r="V102" s="7"/>
    </row>
    <row r="103" spans="3:22" ht="14.25" customHeight="1" x14ac:dyDescent="0.2">
      <c r="C103" s="4"/>
      <c r="N103" s="7"/>
      <c r="O103" s="8"/>
      <c r="P103" s="7"/>
      <c r="Q103" s="8"/>
      <c r="R103" s="7"/>
      <c r="S103" s="8"/>
      <c r="T103" s="7"/>
      <c r="U103" s="8"/>
      <c r="V103" s="7"/>
    </row>
    <row r="104" spans="3:22" ht="14.25" customHeight="1" x14ac:dyDescent="0.2">
      <c r="C104" s="4"/>
      <c r="N104" s="7"/>
      <c r="O104" s="8"/>
      <c r="P104" s="7"/>
      <c r="Q104" s="8"/>
      <c r="R104" s="7"/>
      <c r="S104" s="8"/>
      <c r="T104" s="7"/>
      <c r="U104" s="8"/>
      <c r="V104" s="7"/>
    </row>
    <row r="105" spans="3:22" ht="14.25" customHeight="1" x14ac:dyDescent="0.2">
      <c r="C105" s="4"/>
      <c r="N105" s="7"/>
      <c r="O105" s="8"/>
      <c r="P105" s="7"/>
      <c r="Q105" s="8"/>
      <c r="R105" s="7"/>
      <c r="S105" s="8"/>
      <c r="T105" s="7"/>
      <c r="U105" s="8"/>
      <c r="V105" s="7"/>
    </row>
    <row r="106" spans="3:22" ht="14.25" customHeight="1" x14ac:dyDescent="0.2">
      <c r="C106" s="4"/>
      <c r="N106" s="7"/>
      <c r="O106" s="8"/>
      <c r="P106" s="7"/>
      <c r="Q106" s="8"/>
      <c r="R106" s="7"/>
      <c r="S106" s="8"/>
      <c r="T106" s="7"/>
      <c r="U106" s="8"/>
      <c r="V106" s="7"/>
    </row>
    <row r="107" spans="3:22" ht="14.25" customHeight="1" x14ac:dyDescent="0.2">
      <c r="C107" s="4"/>
      <c r="N107" s="7"/>
      <c r="O107" s="8"/>
      <c r="P107" s="7"/>
      <c r="Q107" s="8"/>
      <c r="R107" s="7"/>
      <c r="S107" s="8"/>
      <c r="T107" s="7"/>
      <c r="U107" s="8"/>
      <c r="V107" s="7"/>
    </row>
    <row r="108" spans="3:22" ht="14.25" customHeight="1" x14ac:dyDescent="0.2">
      <c r="C108" s="4"/>
      <c r="N108" s="7"/>
      <c r="O108" s="8"/>
      <c r="P108" s="7"/>
      <c r="Q108" s="8"/>
      <c r="R108" s="7"/>
      <c r="S108" s="8"/>
      <c r="T108" s="7"/>
      <c r="U108" s="8"/>
      <c r="V108" s="7"/>
    </row>
    <row r="109" spans="3:22" ht="14.25" customHeight="1" x14ac:dyDescent="0.2">
      <c r="C109" s="4"/>
      <c r="N109" s="7"/>
      <c r="O109" s="8"/>
      <c r="P109" s="7"/>
      <c r="Q109" s="8"/>
      <c r="R109" s="7"/>
      <c r="S109" s="8"/>
      <c r="T109" s="7"/>
      <c r="U109" s="8"/>
      <c r="V109" s="7"/>
    </row>
    <row r="110" spans="3:22" ht="14.25" customHeight="1" x14ac:dyDescent="0.2">
      <c r="C110" s="4"/>
      <c r="N110" s="7"/>
      <c r="O110" s="8"/>
      <c r="P110" s="7"/>
      <c r="Q110" s="8"/>
      <c r="R110" s="7"/>
      <c r="S110" s="8"/>
      <c r="T110" s="7"/>
      <c r="U110" s="8"/>
      <c r="V110" s="7"/>
    </row>
    <row r="111" spans="3:22" ht="14.25" customHeight="1" x14ac:dyDescent="0.2">
      <c r="C111" s="4"/>
      <c r="N111" s="7"/>
      <c r="O111" s="8"/>
      <c r="P111" s="7"/>
      <c r="Q111" s="8"/>
      <c r="R111" s="7"/>
      <c r="S111" s="8"/>
      <c r="T111" s="7"/>
      <c r="U111" s="8"/>
      <c r="V111" s="7"/>
    </row>
    <row r="112" spans="3:22" ht="14.25" customHeight="1" x14ac:dyDescent="0.2">
      <c r="C112" s="4"/>
      <c r="N112" s="7"/>
      <c r="O112" s="8"/>
      <c r="P112" s="7"/>
      <c r="Q112" s="8"/>
      <c r="R112" s="7"/>
      <c r="S112" s="8"/>
      <c r="T112" s="7"/>
      <c r="U112" s="8"/>
      <c r="V112" s="7"/>
    </row>
    <row r="113" spans="3:22" ht="14.25" customHeight="1" x14ac:dyDescent="0.2">
      <c r="C113" s="4"/>
      <c r="N113" s="7"/>
      <c r="O113" s="8"/>
      <c r="P113" s="7"/>
      <c r="Q113" s="8"/>
      <c r="R113" s="7"/>
      <c r="S113" s="8"/>
      <c r="T113" s="7"/>
      <c r="U113" s="8"/>
      <c r="V113" s="7"/>
    </row>
    <row r="114" spans="3:22" ht="14.25" customHeight="1" x14ac:dyDescent="0.2">
      <c r="C114" s="4"/>
      <c r="N114" s="7"/>
      <c r="O114" s="8"/>
      <c r="P114" s="7"/>
      <c r="Q114" s="8"/>
      <c r="R114" s="7"/>
      <c r="S114" s="8"/>
      <c r="T114" s="7"/>
      <c r="U114" s="8"/>
      <c r="V114" s="7"/>
    </row>
    <row r="115" spans="3:22" ht="14.25" customHeight="1" x14ac:dyDescent="0.2">
      <c r="C115" s="4"/>
      <c r="N115" s="7"/>
      <c r="O115" s="8"/>
      <c r="P115" s="7"/>
      <c r="Q115" s="8"/>
      <c r="R115" s="7"/>
      <c r="S115" s="8"/>
      <c r="T115" s="7"/>
      <c r="U115" s="8"/>
      <c r="V115" s="7"/>
    </row>
    <row r="116" spans="3:22" ht="14.25" customHeight="1" x14ac:dyDescent="0.2">
      <c r="C116" s="4"/>
      <c r="N116" s="7"/>
      <c r="O116" s="8"/>
      <c r="P116" s="7"/>
      <c r="Q116" s="8"/>
      <c r="R116" s="7"/>
      <c r="S116" s="8"/>
      <c r="T116" s="7"/>
      <c r="U116" s="8"/>
      <c r="V116" s="7"/>
    </row>
    <row r="117" spans="3:22" ht="14.25" customHeight="1" x14ac:dyDescent="0.2">
      <c r="C117" s="4"/>
      <c r="N117" s="7"/>
      <c r="O117" s="8"/>
      <c r="P117" s="7"/>
      <c r="Q117" s="8"/>
      <c r="R117" s="7"/>
      <c r="S117" s="8"/>
      <c r="T117" s="7"/>
      <c r="U117" s="8"/>
      <c r="V117" s="7"/>
    </row>
    <row r="118" spans="3:22" ht="14.25" customHeight="1" x14ac:dyDescent="0.2">
      <c r="C118" s="4"/>
      <c r="N118" s="7"/>
      <c r="O118" s="8"/>
      <c r="P118" s="7"/>
      <c r="Q118" s="8"/>
      <c r="R118" s="7"/>
      <c r="S118" s="8"/>
      <c r="T118" s="7"/>
      <c r="U118" s="8"/>
      <c r="V118" s="7"/>
    </row>
    <row r="119" spans="3:22" ht="14.25" customHeight="1" x14ac:dyDescent="0.2">
      <c r="C119" s="4"/>
      <c r="N119" s="7"/>
      <c r="O119" s="8"/>
      <c r="P119" s="7"/>
      <c r="Q119" s="8"/>
      <c r="R119" s="7"/>
      <c r="S119" s="8"/>
      <c r="T119" s="7"/>
      <c r="U119" s="8"/>
      <c r="V119" s="7"/>
    </row>
    <row r="120" spans="3:22" ht="14.25" customHeight="1" x14ac:dyDescent="0.2">
      <c r="C120" s="4"/>
      <c r="N120" s="7"/>
      <c r="O120" s="8"/>
      <c r="P120" s="7"/>
      <c r="Q120" s="8"/>
      <c r="R120" s="7"/>
      <c r="S120" s="8"/>
      <c r="T120" s="7"/>
      <c r="U120" s="8"/>
      <c r="V120" s="7"/>
    </row>
    <row r="121" spans="3:22" ht="14.25" customHeight="1" x14ac:dyDescent="0.2">
      <c r="C121" s="4"/>
      <c r="N121" s="7"/>
      <c r="O121" s="8"/>
      <c r="P121" s="7"/>
      <c r="Q121" s="8"/>
      <c r="R121" s="7"/>
      <c r="S121" s="8"/>
      <c r="T121" s="7"/>
      <c r="U121" s="8"/>
      <c r="V121" s="7"/>
    </row>
    <row r="122" spans="3:22" ht="14.25" customHeight="1" x14ac:dyDescent="0.2">
      <c r="C122" s="4"/>
      <c r="N122" s="7"/>
      <c r="O122" s="8"/>
      <c r="P122" s="7"/>
      <c r="Q122" s="8"/>
      <c r="R122" s="7"/>
      <c r="S122" s="8"/>
      <c r="T122" s="7"/>
      <c r="U122" s="8"/>
      <c r="V122" s="7"/>
    </row>
    <row r="123" spans="3:22" ht="14.25" customHeight="1" x14ac:dyDescent="0.2">
      <c r="C123" s="4"/>
      <c r="N123" s="7"/>
      <c r="O123" s="8"/>
      <c r="P123" s="7"/>
      <c r="Q123" s="8"/>
      <c r="R123" s="7"/>
      <c r="S123" s="8"/>
      <c r="T123" s="7"/>
      <c r="U123" s="8"/>
      <c r="V123" s="7"/>
    </row>
    <row r="124" spans="3:22" ht="14.25" customHeight="1" x14ac:dyDescent="0.2">
      <c r="C124" s="4"/>
      <c r="N124" s="7"/>
      <c r="O124" s="8"/>
      <c r="P124" s="7"/>
      <c r="Q124" s="8"/>
      <c r="R124" s="7"/>
      <c r="S124" s="8"/>
      <c r="T124" s="7"/>
      <c r="U124" s="8"/>
      <c r="V124" s="7"/>
    </row>
    <row r="125" spans="3:22" ht="14.25" customHeight="1" x14ac:dyDescent="0.2">
      <c r="C125" s="4"/>
      <c r="N125" s="7"/>
      <c r="O125" s="8"/>
      <c r="P125" s="7"/>
      <c r="Q125" s="8"/>
      <c r="R125" s="7"/>
      <c r="S125" s="8"/>
      <c r="T125" s="7"/>
      <c r="U125" s="8"/>
      <c r="V125" s="7"/>
    </row>
    <row r="126" spans="3:22" ht="14.25" customHeight="1" x14ac:dyDescent="0.2">
      <c r="C126" s="4"/>
      <c r="N126" s="7"/>
      <c r="O126" s="8"/>
      <c r="P126" s="7"/>
      <c r="Q126" s="8"/>
      <c r="R126" s="7"/>
      <c r="S126" s="8"/>
      <c r="T126" s="7"/>
      <c r="U126" s="8"/>
      <c r="V126" s="7"/>
    </row>
    <row r="127" spans="3:22" ht="14.25" customHeight="1" x14ac:dyDescent="0.2">
      <c r="C127" s="4"/>
      <c r="N127" s="7"/>
      <c r="O127" s="8"/>
      <c r="P127" s="7"/>
      <c r="Q127" s="8"/>
      <c r="R127" s="7"/>
      <c r="S127" s="8"/>
      <c r="T127" s="7"/>
      <c r="U127" s="8"/>
      <c r="V127" s="7"/>
    </row>
    <row r="128" spans="3:22" ht="14.25" customHeight="1" x14ac:dyDescent="0.2">
      <c r="C128" s="4"/>
      <c r="N128" s="7"/>
      <c r="O128" s="8"/>
      <c r="P128" s="7"/>
      <c r="Q128" s="8"/>
      <c r="R128" s="7"/>
      <c r="S128" s="8"/>
      <c r="T128" s="7"/>
      <c r="U128" s="8"/>
      <c r="V128" s="7"/>
    </row>
    <row r="129" spans="3:22" ht="14.25" customHeight="1" x14ac:dyDescent="0.2">
      <c r="C129" s="4"/>
      <c r="N129" s="7"/>
      <c r="O129" s="8"/>
      <c r="P129" s="7"/>
      <c r="Q129" s="8"/>
      <c r="R129" s="7"/>
      <c r="S129" s="8"/>
      <c r="T129" s="7"/>
      <c r="U129" s="8"/>
      <c r="V129" s="7"/>
    </row>
    <row r="130" spans="3:22" ht="14.25" customHeight="1" x14ac:dyDescent="0.2">
      <c r="C130" s="4"/>
      <c r="N130" s="7"/>
      <c r="O130" s="8"/>
      <c r="P130" s="7"/>
      <c r="Q130" s="8"/>
      <c r="R130" s="7"/>
      <c r="S130" s="8"/>
      <c r="T130" s="7"/>
      <c r="U130" s="8"/>
      <c r="V130" s="7"/>
    </row>
    <row r="131" spans="3:22" ht="14.25" customHeight="1" x14ac:dyDescent="0.2">
      <c r="C131" s="4"/>
      <c r="N131" s="7"/>
      <c r="O131" s="8"/>
      <c r="P131" s="7"/>
      <c r="Q131" s="8"/>
      <c r="R131" s="7"/>
      <c r="S131" s="8"/>
      <c r="T131" s="7"/>
      <c r="U131" s="8"/>
      <c r="V131" s="7"/>
    </row>
    <row r="132" spans="3:22" ht="14.25" customHeight="1" x14ac:dyDescent="0.2">
      <c r="C132" s="4"/>
      <c r="N132" s="7"/>
      <c r="O132" s="8"/>
      <c r="P132" s="7"/>
      <c r="Q132" s="8"/>
      <c r="R132" s="7"/>
      <c r="S132" s="8"/>
      <c r="T132" s="7"/>
      <c r="U132" s="8"/>
      <c r="V132" s="7"/>
    </row>
    <row r="133" spans="3:22" ht="14.25" customHeight="1" x14ac:dyDescent="0.2">
      <c r="C133" s="4"/>
      <c r="N133" s="7"/>
      <c r="O133" s="8"/>
      <c r="P133" s="7"/>
      <c r="Q133" s="8"/>
      <c r="R133" s="7"/>
      <c r="S133" s="8"/>
      <c r="T133" s="7"/>
      <c r="U133" s="8"/>
      <c r="V133" s="7"/>
    </row>
    <row r="134" spans="3:22" ht="14.25" customHeight="1" x14ac:dyDescent="0.2">
      <c r="C134" s="4"/>
      <c r="N134" s="7"/>
      <c r="O134" s="8"/>
      <c r="P134" s="7"/>
      <c r="Q134" s="8"/>
      <c r="R134" s="7"/>
      <c r="S134" s="8"/>
      <c r="T134" s="7"/>
      <c r="U134" s="8"/>
      <c r="V134" s="7"/>
    </row>
    <row r="135" spans="3:22" ht="14.25" customHeight="1" x14ac:dyDescent="0.2">
      <c r="C135" s="4"/>
      <c r="N135" s="7"/>
      <c r="O135" s="8"/>
      <c r="P135" s="7"/>
      <c r="Q135" s="8"/>
      <c r="R135" s="7"/>
      <c r="S135" s="8"/>
      <c r="T135" s="7"/>
      <c r="U135" s="8"/>
      <c r="V135" s="7"/>
    </row>
    <row r="136" spans="3:22" ht="14.25" customHeight="1" x14ac:dyDescent="0.2">
      <c r="C136" s="4"/>
      <c r="N136" s="7"/>
      <c r="O136" s="8"/>
      <c r="P136" s="7"/>
      <c r="Q136" s="8"/>
      <c r="R136" s="7"/>
      <c r="S136" s="8"/>
      <c r="T136" s="7"/>
      <c r="U136" s="8"/>
      <c r="V136" s="7"/>
    </row>
    <row r="137" spans="3:22" ht="14.25" customHeight="1" x14ac:dyDescent="0.2">
      <c r="C137" s="4"/>
      <c r="N137" s="7"/>
      <c r="O137" s="8"/>
      <c r="P137" s="7"/>
      <c r="Q137" s="8"/>
      <c r="R137" s="7"/>
      <c r="S137" s="8"/>
      <c r="T137" s="7"/>
      <c r="U137" s="8"/>
      <c r="V137" s="7"/>
    </row>
    <row r="138" spans="3:22" ht="14.25" customHeight="1" x14ac:dyDescent="0.2">
      <c r="C138" s="4"/>
      <c r="N138" s="7"/>
      <c r="O138" s="8"/>
      <c r="P138" s="7"/>
      <c r="Q138" s="8"/>
      <c r="R138" s="7"/>
      <c r="S138" s="8"/>
      <c r="T138" s="7"/>
      <c r="U138" s="8"/>
      <c r="V138" s="7"/>
    </row>
    <row r="139" spans="3:22" ht="14.25" customHeight="1" x14ac:dyDescent="0.2">
      <c r="C139" s="4"/>
      <c r="N139" s="7"/>
      <c r="O139" s="8"/>
      <c r="P139" s="7"/>
      <c r="Q139" s="8"/>
      <c r="R139" s="7"/>
      <c r="S139" s="8"/>
      <c r="T139" s="7"/>
      <c r="U139" s="8"/>
      <c r="V139" s="7"/>
    </row>
    <row r="140" spans="3:22" ht="14.25" customHeight="1" x14ac:dyDescent="0.2">
      <c r="C140" s="4"/>
      <c r="N140" s="7"/>
      <c r="O140" s="8"/>
      <c r="P140" s="7"/>
      <c r="Q140" s="8"/>
      <c r="R140" s="7"/>
      <c r="S140" s="8"/>
      <c r="T140" s="7"/>
      <c r="U140" s="8"/>
      <c r="V140" s="7"/>
    </row>
    <row r="141" spans="3:22" ht="14.25" customHeight="1" x14ac:dyDescent="0.2">
      <c r="C141" s="4"/>
      <c r="N141" s="7"/>
      <c r="O141" s="8"/>
      <c r="P141" s="7"/>
      <c r="Q141" s="8"/>
      <c r="R141" s="7"/>
      <c r="S141" s="8"/>
      <c r="T141" s="7"/>
      <c r="U141" s="8"/>
      <c r="V141" s="7"/>
    </row>
    <row r="142" spans="3:22" ht="14.25" customHeight="1" x14ac:dyDescent="0.2">
      <c r="C142" s="4"/>
      <c r="N142" s="7"/>
      <c r="O142" s="8"/>
      <c r="P142" s="7"/>
      <c r="Q142" s="8"/>
      <c r="R142" s="7"/>
      <c r="S142" s="8"/>
      <c r="T142" s="7"/>
      <c r="U142" s="8"/>
      <c r="V142" s="7"/>
    </row>
    <row r="143" spans="3:22" ht="14.25" customHeight="1" x14ac:dyDescent="0.2">
      <c r="C143" s="4"/>
      <c r="N143" s="7"/>
      <c r="O143" s="8"/>
      <c r="P143" s="7"/>
      <c r="Q143" s="8"/>
      <c r="R143" s="7"/>
      <c r="S143" s="8"/>
      <c r="T143" s="7"/>
      <c r="U143" s="8"/>
      <c r="V143" s="7"/>
    </row>
    <row r="144" spans="3:22" ht="14.25" customHeight="1" x14ac:dyDescent="0.2">
      <c r="C144" s="4"/>
      <c r="N144" s="7"/>
      <c r="O144" s="8"/>
      <c r="P144" s="7"/>
      <c r="Q144" s="8"/>
      <c r="R144" s="7"/>
      <c r="S144" s="8"/>
      <c r="T144" s="7"/>
      <c r="U144" s="8"/>
      <c r="V144" s="7"/>
    </row>
    <row r="145" spans="3:22" ht="14.25" customHeight="1" x14ac:dyDescent="0.2">
      <c r="C145" s="4"/>
      <c r="N145" s="7"/>
      <c r="O145" s="8"/>
      <c r="P145" s="7"/>
      <c r="Q145" s="8"/>
      <c r="R145" s="7"/>
      <c r="S145" s="8"/>
      <c r="T145" s="7"/>
      <c r="U145" s="8"/>
      <c r="V145" s="7"/>
    </row>
    <row r="146" spans="3:22" ht="14.25" customHeight="1" x14ac:dyDescent="0.2">
      <c r="C146" s="4"/>
      <c r="N146" s="7"/>
      <c r="O146" s="8"/>
      <c r="P146" s="7"/>
      <c r="Q146" s="8"/>
      <c r="R146" s="7"/>
      <c r="S146" s="8"/>
      <c r="T146" s="7"/>
      <c r="U146" s="8"/>
      <c r="V146" s="7"/>
    </row>
    <row r="147" spans="3:22" ht="14.25" customHeight="1" x14ac:dyDescent="0.2">
      <c r="C147" s="4"/>
      <c r="N147" s="7"/>
      <c r="O147" s="8"/>
      <c r="P147" s="7"/>
      <c r="Q147" s="8"/>
      <c r="R147" s="7"/>
      <c r="S147" s="8"/>
      <c r="T147" s="7"/>
      <c r="U147" s="8"/>
      <c r="V147" s="7"/>
    </row>
    <row r="148" spans="3:22" ht="14.25" customHeight="1" x14ac:dyDescent="0.2">
      <c r="C148" s="4"/>
      <c r="N148" s="7"/>
      <c r="O148" s="8"/>
      <c r="P148" s="7"/>
      <c r="Q148" s="8"/>
      <c r="R148" s="7"/>
      <c r="S148" s="8"/>
      <c r="T148" s="7"/>
      <c r="U148" s="8"/>
      <c r="V148" s="7"/>
    </row>
    <row r="149" spans="3:22" ht="14.25" customHeight="1" x14ac:dyDescent="0.2">
      <c r="C149" s="4"/>
      <c r="N149" s="7"/>
      <c r="O149" s="8"/>
      <c r="P149" s="7"/>
      <c r="Q149" s="8"/>
      <c r="R149" s="7"/>
      <c r="S149" s="8"/>
      <c r="T149" s="7"/>
      <c r="U149" s="8"/>
      <c r="V149" s="7"/>
    </row>
    <row r="150" spans="3:22" ht="14.25" customHeight="1" x14ac:dyDescent="0.2">
      <c r="C150" s="4"/>
      <c r="N150" s="7"/>
      <c r="O150" s="8"/>
      <c r="P150" s="7"/>
      <c r="Q150" s="8"/>
      <c r="R150" s="7"/>
      <c r="S150" s="8"/>
      <c r="T150" s="7"/>
      <c r="U150" s="8"/>
      <c r="V150" s="7"/>
    </row>
    <row r="151" spans="3:22" ht="14.25" customHeight="1" x14ac:dyDescent="0.2">
      <c r="C151" s="4"/>
      <c r="N151" s="7"/>
      <c r="O151" s="8"/>
      <c r="P151" s="7"/>
      <c r="Q151" s="8"/>
      <c r="R151" s="7"/>
      <c r="S151" s="8"/>
      <c r="T151" s="7"/>
      <c r="U151" s="8"/>
      <c r="V151" s="7"/>
    </row>
    <row r="152" spans="3:22" ht="14.25" customHeight="1" x14ac:dyDescent="0.2">
      <c r="C152" s="4"/>
      <c r="N152" s="7"/>
      <c r="O152" s="8"/>
      <c r="P152" s="7"/>
      <c r="Q152" s="8"/>
      <c r="R152" s="7"/>
      <c r="S152" s="8"/>
      <c r="T152" s="7"/>
      <c r="U152" s="8"/>
      <c r="V152" s="7"/>
    </row>
    <row r="153" spans="3:22" ht="14.25" customHeight="1" x14ac:dyDescent="0.2">
      <c r="C153" s="4"/>
      <c r="N153" s="7"/>
      <c r="O153" s="8"/>
      <c r="P153" s="7"/>
      <c r="Q153" s="8"/>
      <c r="R153" s="7"/>
      <c r="S153" s="8"/>
      <c r="T153" s="7"/>
      <c r="U153" s="8"/>
      <c r="V153" s="7"/>
    </row>
    <row r="154" spans="3:22" ht="14.25" customHeight="1" x14ac:dyDescent="0.2">
      <c r="C154" s="4"/>
      <c r="N154" s="7"/>
      <c r="O154" s="8"/>
      <c r="P154" s="7"/>
      <c r="Q154" s="8"/>
      <c r="R154" s="7"/>
      <c r="S154" s="8"/>
      <c r="T154" s="7"/>
      <c r="U154" s="8"/>
      <c r="V154" s="7"/>
    </row>
    <row r="155" spans="3:22" ht="14.25" customHeight="1" x14ac:dyDescent="0.2">
      <c r="C155" s="4"/>
      <c r="N155" s="7"/>
      <c r="O155" s="8"/>
      <c r="P155" s="7"/>
      <c r="Q155" s="8"/>
      <c r="R155" s="7"/>
      <c r="S155" s="8"/>
      <c r="T155" s="7"/>
      <c r="U155" s="8"/>
      <c r="V155" s="7"/>
    </row>
    <row r="156" spans="3:22" ht="14.25" customHeight="1" x14ac:dyDescent="0.2">
      <c r="C156" s="4"/>
      <c r="N156" s="7"/>
      <c r="O156" s="8"/>
      <c r="P156" s="7"/>
      <c r="Q156" s="8"/>
      <c r="R156" s="7"/>
      <c r="S156" s="8"/>
      <c r="T156" s="7"/>
      <c r="U156" s="8"/>
      <c r="V156" s="7"/>
    </row>
    <row r="157" spans="3:22" ht="14.25" customHeight="1" x14ac:dyDescent="0.2">
      <c r="C157" s="4"/>
      <c r="N157" s="7"/>
      <c r="O157" s="8"/>
      <c r="P157" s="7"/>
      <c r="Q157" s="8"/>
      <c r="R157" s="7"/>
      <c r="S157" s="8"/>
      <c r="T157" s="7"/>
      <c r="U157" s="8"/>
      <c r="V157" s="7"/>
    </row>
    <row r="158" spans="3:22" ht="14.25" customHeight="1" x14ac:dyDescent="0.2">
      <c r="C158" s="4"/>
      <c r="N158" s="7"/>
      <c r="O158" s="8"/>
      <c r="P158" s="7"/>
      <c r="Q158" s="8"/>
      <c r="R158" s="7"/>
      <c r="S158" s="8"/>
      <c r="T158" s="7"/>
      <c r="U158" s="8"/>
      <c r="V158" s="7"/>
    </row>
    <row r="159" spans="3:22" ht="14.25" customHeight="1" x14ac:dyDescent="0.2">
      <c r="C159" s="4"/>
      <c r="N159" s="7"/>
      <c r="O159" s="8"/>
      <c r="P159" s="7"/>
      <c r="Q159" s="8"/>
      <c r="R159" s="7"/>
      <c r="S159" s="8"/>
      <c r="T159" s="7"/>
      <c r="U159" s="8"/>
      <c r="V159" s="7"/>
    </row>
    <row r="160" spans="3:22" ht="14.25" customHeight="1" x14ac:dyDescent="0.2">
      <c r="C160" s="4"/>
      <c r="N160" s="7"/>
      <c r="O160" s="8"/>
      <c r="P160" s="7"/>
      <c r="Q160" s="8"/>
      <c r="R160" s="7"/>
      <c r="S160" s="8"/>
      <c r="T160" s="7"/>
      <c r="U160" s="8"/>
      <c r="V160" s="7"/>
    </row>
    <row r="161" spans="3:22" ht="14.25" customHeight="1" x14ac:dyDescent="0.2">
      <c r="C161" s="4"/>
      <c r="N161" s="7"/>
      <c r="O161" s="8"/>
      <c r="P161" s="7"/>
      <c r="Q161" s="8"/>
      <c r="R161" s="7"/>
      <c r="S161" s="8"/>
      <c r="T161" s="7"/>
      <c r="U161" s="8"/>
      <c r="V161" s="7"/>
    </row>
    <row r="162" spans="3:22" ht="14.25" customHeight="1" x14ac:dyDescent="0.2">
      <c r="C162" s="4"/>
      <c r="N162" s="7"/>
      <c r="O162" s="8"/>
      <c r="P162" s="7"/>
      <c r="Q162" s="8"/>
      <c r="R162" s="7"/>
      <c r="S162" s="8"/>
      <c r="T162" s="7"/>
      <c r="U162" s="8"/>
      <c r="V162" s="7"/>
    </row>
    <row r="163" spans="3:22" ht="14.25" customHeight="1" x14ac:dyDescent="0.2">
      <c r="C163" s="4"/>
      <c r="N163" s="7"/>
      <c r="O163" s="8"/>
      <c r="P163" s="7"/>
      <c r="Q163" s="8"/>
      <c r="R163" s="7"/>
      <c r="S163" s="8"/>
      <c r="T163" s="7"/>
      <c r="U163" s="8"/>
      <c r="V163" s="7"/>
    </row>
    <row r="164" spans="3:22" ht="14.25" customHeight="1" x14ac:dyDescent="0.2">
      <c r="C164" s="4"/>
      <c r="N164" s="7"/>
      <c r="O164" s="8"/>
      <c r="P164" s="7"/>
      <c r="Q164" s="8"/>
      <c r="R164" s="7"/>
      <c r="S164" s="8"/>
      <c r="T164" s="7"/>
      <c r="U164" s="8"/>
      <c r="V164" s="7"/>
    </row>
    <row r="165" spans="3:22" ht="14.25" customHeight="1" x14ac:dyDescent="0.2">
      <c r="C165" s="4"/>
      <c r="N165" s="7"/>
      <c r="O165" s="8"/>
      <c r="P165" s="7"/>
      <c r="Q165" s="8"/>
      <c r="R165" s="7"/>
      <c r="S165" s="8"/>
      <c r="T165" s="7"/>
      <c r="U165" s="8"/>
      <c r="V165" s="7"/>
    </row>
    <row r="166" spans="3:22" ht="14.25" customHeight="1" x14ac:dyDescent="0.2">
      <c r="C166" s="4"/>
      <c r="N166" s="7"/>
      <c r="O166" s="8"/>
      <c r="P166" s="7"/>
      <c r="Q166" s="8"/>
      <c r="R166" s="7"/>
      <c r="S166" s="8"/>
      <c r="T166" s="7"/>
      <c r="U166" s="8"/>
      <c r="V166" s="7"/>
    </row>
    <row r="167" spans="3:22" ht="14.25" customHeight="1" x14ac:dyDescent="0.2">
      <c r="C167" s="4"/>
      <c r="N167" s="7"/>
      <c r="O167" s="8"/>
      <c r="P167" s="7"/>
      <c r="Q167" s="8"/>
      <c r="R167" s="7"/>
      <c r="S167" s="8"/>
      <c r="T167" s="7"/>
      <c r="U167" s="8"/>
      <c r="V167" s="7"/>
    </row>
    <row r="168" spans="3:22" ht="14.25" customHeight="1" x14ac:dyDescent="0.2">
      <c r="C168" s="4"/>
      <c r="N168" s="7"/>
      <c r="O168" s="8"/>
      <c r="P168" s="7"/>
      <c r="Q168" s="8"/>
      <c r="R168" s="7"/>
      <c r="S168" s="8"/>
      <c r="T168" s="7"/>
      <c r="U168" s="8"/>
      <c r="V168" s="7"/>
    </row>
    <row r="169" spans="3:22" ht="14.25" customHeight="1" x14ac:dyDescent="0.2">
      <c r="C169" s="4"/>
      <c r="N169" s="7"/>
      <c r="O169" s="8"/>
      <c r="P169" s="7"/>
      <c r="Q169" s="8"/>
      <c r="R169" s="7"/>
      <c r="S169" s="8"/>
      <c r="T169" s="7"/>
      <c r="U169" s="8"/>
      <c r="V169" s="7"/>
    </row>
    <row r="170" spans="3:22" ht="14.25" customHeight="1" x14ac:dyDescent="0.2">
      <c r="C170" s="4"/>
      <c r="N170" s="7"/>
      <c r="O170" s="8"/>
      <c r="P170" s="7"/>
      <c r="Q170" s="8"/>
      <c r="R170" s="7"/>
      <c r="S170" s="8"/>
      <c r="T170" s="7"/>
      <c r="U170" s="8"/>
      <c r="V170" s="7"/>
    </row>
    <row r="171" spans="3:22" ht="14.25" customHeight="1" x14ac:dyDescent="0.2">
      <c r="C171" s="4"/>
      <c r="N171" s="7"/>
      <c r="O171" s="8"/>
      <c r="P171" s="7"/>
      <c r="Q171" s="8"/>
      <c r="R171" s="7"/>
      <c r="S171" s="8"/>
      <c r="T171" s="7"/>
      <c r="U171" s="8"/>
      <c r="V171" s="7"/>
    </row>
    <row r="172" spans="3:22" ht="14.25" customHeight="1" x14ac:dyDescent="0.2">
      <c r="C172" s="4"/>
      <c r="N172" s="7"/>
      <c r="O172" s="8"/>
      <c r="P172" s="7"/>
      <c r="Q172" s="8"/>
      <c r="R172" s="7"/>
      <c r="S172" s="8"/>
      <c r="T172" s="7"/>
      <c r="U172" s="8"/>
      <c r="V172" s="7"/>
    </row>
    <row r="173" spans="3:22" ht="14.25" customHeight="1" x14ac:dyDescent="0.2">
      <c r="C173" s="4"/>
    </row>
    <row r="174" spans="3:22" ht="14.25" customHeight="1" x14ac:dyDescent="0.2">
      <c r="C174" s="4"/>
    </row>
    <row r="175" spans="3:22" ht="14.25" customHeight="1" x14ac:dyDescent="0.2">
      <c r="C175" s="4"/>
    </row>
    <row r="176" spans="3:22" ht="14.25" customHeight="1" x14ac:dyDescent="0.2">
      <c r="C176" s="4"/>
    </row>
    <row r="177" spans="3:3" ht="14.25" customHeight="1" x14ac:dyDescent="0.2">
      <c r="C177" s="4"/>
    </row>
    <row r="178" spans="3:3" ht="14.25" customHeight="1" x14ac:dyDescent="0.2">
      <c r="C178" s="4"/>
    </row>
    <row r="179" spans="3:3" ht="14.25" customHeight="1" x14ac:dyDescent="0.2">
      <c r="C179" s="4"/>
    </row>
    <row r="180" spans="3:3" ht="14.25" customHeight="1" x14ac:dyDescent="0.2">
      <c r="C180" s="4"/>
    </row>
    <row r="181" spans="3:3" ht="14.25" customHeight="1" x14ac:dyDescent="0.2">
      <c r="C181" s="4"/>
    </row>
    <row r="182" spans="3:3" ht="14.25" customHeight="1" x14ac:dyDescent="0.2">
      <c r="C182" s="4"/>
    </row>
    <row r="183" spans="3:3" ht="14.25" customHeight="1" x14ac:dyDescent="0.2">
      <c r="C183" s="4"/>
    </row>
    <row r="184" spans="3:3" ht="14.25" customHeight="1" x14ac:dyDescent="0.2">
      <c r="C184" s="4"/>
    </row>
    <row r="185" spans="3:3" ht="14.25" customHeight="1" x14ac:dyDescent="0.2">
      <c r="C185" s="4"/>
    </row>
    <row r="186" spans="3:3" ht="14.25" customHeight="1" x14ac:dyDescent="0.2">
      <c r="C186" s="4"/>
    </row>
    <row r="187" spans="3:3" ht="14.25" customHeight="1" x14ac:dyDescent="0.2">
      <c r="C187" s="4"/>
    </row>
    <row r="188" spans="3:3" ht="14.25" customHeight="1" x14ac:dyDescent="0.2">
      <c r="C188" s="4"/>
    </row>
    <row r="189" spans="3:3" ht="14.25" customHeight="1" x14ac:dyDescent="0.2">
      <c r="C189" s="4"/>
    </row>
    <row r="190" spans="3:3" ht="14.25" customHeight="1" x14ac:dyDescent="0.2">
      <c r="C190" s="4"/>
    </row>
    <row r="191" spans="3:3" ht="14.25" customHeight="1" x14ac:dyDescent="0.2">
      <c r="C191" s="4"/>
    </row>
    <row r="192" spans="3:3" ht="14.25" customHeight="1" x14ac:dyDescent="0.2">
      <c r="C192" s="4"/>
    </row>
    <row r="193" spans="3:3" ht="14.25" customHeight="1" x14ac:dyDescent="0.2">
      <c r="C193" s="4"/>
    </row>
    <row r="194" spans="3:3" ht="14.25" customHeight="1" x14ac:dyDescent="0.2">
      <c r="C194" s="4"/>
    </row>
    <row r="195" spans="3:3" ht="14.25" customHeight="1" x14ac:dyDescent="0.2">
      <c r="C195" s="4"/>
    </row>
    <row r="196" spans="3:3" ht="14.25" customHeight="1" x14ac:dyDescent="0.2">
      <c r="C196" s="4"/>
    </row>
    <row r="197" spans="3:3" ht="14.25" customHeight="1" x14ac:dyDescent="0.2">
      <c r="C197" s="4"/>
    </row>
    <row r="198" spans="3:3" ht="14.25" customHeight="1" x14ac:dyDescent="0.2">
      <c r="C198" s="4"/>
    </row>
    <row r="199" spans="3:3" ht="14.25" customHeight="1" x14ac:dyDescent="0.2">
      <c r="C199" s="4"/>
    </row>
    <row r="200" spans="3:3" ht="14.25" customHeight="1" x14ac:dyDescent="0.2">
      <c r="C200" s="4"/>
    </row>
    <row r="201" spans="3:3" ht="14.25" customHeight="1" x14ac:dyDescent="0.2">
      <c r="C201" s="4"/>
    </row>
    <row r="202" spans="3:3" ht="14.25" customHeight="1" x14ac:dyDescent="0.2">
      <c r="C202" s="4"/>
    </row>
    <row r="203" spans="3:3" ht="14.25" customHeight="1" x14ac:dyDescent="0.2">
      <c r="C203" s="4"/>
    </row>
    <row r="204" spans="3:3" ht="14.25" customHeight="1" x14ac:dyDescent="0.2">
      <c r="C204" s="4"/>
    </row>
    <row r="205" spans="3:3" ht="14.25" customHeight="1" x14ac:dyDescent="0.2">
      <c r="C205" s="4"/>
    </row>
    <row r="206" spans="3:3" ht="14.25" customHeight="1" x14ac:dyDescent="0.2">
      <c r="C206" s="4"/>
    </row>
    <row r="207" spans="3:3" ht="14.25" customHeight="1" x14ac:dyDescent="0.2">
      <c r="C207" s="4"/>
    </row>
    <row r="208" spans="3:3" ht="14.25" customHeight="1" x14ac:dyDescent="0.2">
      <c r="C208" s="4"/>
    </row>
    <row r="209" spans="3:3" ht="14.25" customHeight="1" x14ac:dyDescent="0.2">
      <c r="C209" s="4"/>
    </row>
    <row r="210" spans="3:3" ht="14.25" customHeight="1" x14ac:dyDescent="0.2">
      <c r="C210" s="4"/>
    </row>
    <row r="211" spans="3:3" ht="14.25" customHeight="1" x14ac:dyDescent="0.2">
      <c r="C211" s="4"/>
    </row>
    <row r="212" spans="3:3" ht="14.25" customHeight="1" x14ac:dyDescent="0.2">
      <c r="C212" s="4"/>
    </row>
    <row r="213" spans="3:3" ht="14.25" customHeight="1" x14ac:dyDescent="0.2">
      <c r="C213" s="4"/>
    </row>
    <row r="214" spans="3:3" ht="14.25" customHeight="1" x14ac:dyDescent="0.2">
      <c r="C214" s="4"/>
    </row>
    <row r="215" spans="3:3" ht="14.25" customHeight="1" x14ac:dyDescent="0.2">
      <c r="C215" s="4"/>
    </row>
    <row r="216" spans="3:3" ht="14.25" customHeight="1" x14ac:dyDescent="0.2">
      <c r="C216" s="4"/>
    </row>
    <row r="217" spans="3:3" ht="14.25" customHeight="1" x14ac:dyDescent="0.2">
      <c r="C217" s="4"/>
    </row>
    <row r="218" spans="3:3" ht="14.25" customHeight="1" x14ac:dyDescent="0.2">
      <c r="C218" s="4"/>
    </row>
    <row r="219" spans="3:3" ht="14.25" customHeight="1" x14ac:dyDescent="0.2">
      <c r="C219" s="4"/>
    </row>
    <row r="220" spans="3:3" ht="14.25" customHeight="1" x14ac:dyDescent="0.2">
      <c r="C220" s="4"/>
    </row>
    <row r="221" spans="3:3" ht="14.25" customHeight="1" x14ac:dyDescent="0.2">
      <c r="C221" s="4"/>
    </row>
    <row r="222" spans="3:3" ht="14.25" customHeight="1" x14ac:dyDescent="0.2">
      <c r="C222" s="4"/>
    </row>
    <row r="223" spans="3:3" ht="14.25" customHeight="1" x14ac:dyDescent="0.2">
      <c r="C223" s="4"/>
    </row>
    <row r="224" spans="3:3" ht="14.25" customHeight="1" x14ac:dyDescent="0.2">
      <c r="C224" s="4"/>
    </row>
    <row r="225" spans="3:3" ht="14.25" customHeight="1" x14ac:dyDescent="0.2">
      <c r="C225" s="4"/>
    </row>
    <row r="226" spans="3:3" ht="14.25" customHeight="1" x14ac:dyDescent="0.2">
      <c r="C226" s="4"/>
    </row>
    <row r="227" spans="3:3" ht="14.25" customHeight="1" x14ac:dyDescent="0.2">
      <c r="C227" s="4"/>
    </row>
    <row r="228" spans="3:3" ht="14.25" customHeight="1" x14ac:dyDescent="0.2">
      <c r="C228" s="4"/>
    </row>
    <row r="229" spans="3:3" ht="14.25" customHeight="1" x14ac:dyDescent="0.2">
      <c r="C229" s="4"/>
    </row>
    <row r="230" spans="3:3" ht="14.25" customHeight="1" x14ac:dyDescent="0.2">
      <c r="C230" s="4"/>
    </row>
    <row r="231" spans="3:3" ht="14.25" customHeight="1" x14ac:dyDescent="0.2">
      <c r="C231" s="4"/>
    </row>
    <row r="232" spans="3:3" ht="14.25" customHeight="1" x14ac:dyDescent="0.2">
      <c r="C232" s="4"/>
    </row>
    <row r="233" spans="3:3" ht="14.25" customHeight="1" x14ac:dyDescent="0.2">
      <c r="C233" s="4"/>
    </row>
    <row r="234" spans="3:3" ht="14.25" customHeight="1" x14ac:dyDescent="0.2">
      <c r="C234" s="4"/>
    </row>
    <row r="235" spans="3:3" ht="14.25" customHeight="1" x14ac:dyDescent="0.2">
      <c r="C235" s="4"/>
    </row>
    <row r="236" spans="3:3" ht="14.25" customHeight="1" x14ac:dyDescent="0.2">
      <c r="C236" s="4"/>
    </row>
    <row r="237" spans="3:3" ht="14.25" customHeight="1" x14ac:dyDescent="0.2">
      <c r="C237" s="4"/>
    </row>
    <row r="238" spans="3:3" ht="14.25" customHeight="1" x14ac:dyDescent="0.2">
      <c r="C238" s="4"/>
    </row>
    <row r="239" spans="3:3" ht="14.25" customHeight="1" x14ac:dyDescent="0.2">
      <c r="C239" s="4"/>
    </row>
    <row r="240" spans="3:3" ht="14.25" customHeight="1" x14ac:dyDescent="0.2">
      <c r="C240" s="4"/>
    </row>
    <row r="241" spans="3:3" ht="14.25" customHeight="1" x14ac:dyDescent="0.2">
      <c r="C241" s="4"/>
    </row>
    <row r="242" spans="3:3" ht="14.25" customHeight="1" x14ac:dyDescent="0.2">
      <c r="C242" s="4"/>
    </row>
    <row r="243" spans="3:3" ht="14.25" customHeight="1" x14ac:dyDescent="0.2">
      <c r="C243" s="4"/>
    </row>
    <row r="244" spans="3:3" ht="14.25" customHeight="1" x14ac:dyDescent="0.2">
      <c r="C244" s="4"/>
    </row>
    <row r="245" spans="3:3" ht="14.25" customHeight="1" x14ac:dyDescent="0.2">
      <c r="C245" s="4"/>
    </row>
    <row r="246" spans="3:3" ht="14.25" customHeight="1" x14ac:dyDescent="0.2">
      <c r="C246" s="4"/>
    </row>
    <row r="247" spans="3:3" ht="14.25" customHeight="1" x14ac:dyDescent="0.2">
      <c r="C247" s="4"/>
    </row>
    <row r="248" spans="3:3" ht="14.25" customHeight="1" x14ac:dyDescent="0.2">
      <c r="C248" s="4"/>
    </row>
    <row r="249" spans="3:3" ht="14.25" customHeight="1" x14ac:dyDescent="0.2">
      <c r="C249" s="4"/>
    </row>
    <row r="250" spans="3:3" ht="14.25" customHeight="1" x14ac:dyDescent="0.2">
      <c r="C250" s="4"/>
    </row>
    <row r="251" spans="3:3" ht="14.25" customHeight="1" x14ac:dyDescent="0.2">
      <c r="C251" s="4"/>
    </row>
    <row r="252" spans="3:3" ht="14.25" customHeight="1" x14ac:dyDescent="0.2">
      <c r="C252" s="4"/>
    </row>
    <row r="253" spans="3:3" ht="14.25" customHeight="1" x14ac:dyDescent="0.2">
      <c r="C253" s="4"/>
    </row>
    <row r="254" spans="3:3" ht="14.25" customHeight="1" x14ac:dyDescent="0.2">
      <c r="C254" s="4"/>
    </row>
    <row r="255" spans="3:3" ht="14.25" customHeight="1" x14ac:dyDescent="0.2">
      <c r="C255" s="4"/>
    </row>
    <row r="256" spans="3:3" ht="14.25" customHeight="1" x14ac:dyDescent="0.2">
      <c r="C256" s="4"/>
    </row>
    <row r="257" spans="3:3" ht="14.25" customHeight="1" x14ac:dyDescent="0.2">
      <c r="C257" s="4"/>
    </row>
    <row r="258" spans="3:3" ht="14.25" customHeight="1" x14ac:dyDescent="0.2">
      <c r="C258" s="4"/>
    </row>
    <row r="259" spans="3:3" ht="14.25" customHeight="1" x14ac:dyDescent="0.2">
      <c r="C259" s="4"/>
    </row>
    <row r="260" spans="3:3" ht="14.25" customHeight="1" x14ac:dyDescent="0.2">
      <c r="C260" s="4"/>
    </row>
    <row r="261" spans="3:3" ht="14.25" customHeight="1" x14ac:dyDescent="0.2">
      <c r="C261" s="4"/>
    </row>
    <row r="262" spans="3:3" ht="14.25" customHeight="1" x14ac:dyDescent="0.2">
      <c r="C262" s="4"/>
    </row>
    <row r="263" spans="3:3" ht="14.25" customHeight="1" x14ac:dyDescent="0.2">
      <c r="C263" s="4"/>
    </row>
    <row r="264" spans="3:3" ht="14.25" customHeight="1" x14ac:dyDescent="0.2">
      <c r="C264" s="4"/>
    </row>
    <row r="265" spans="3:3" ht="14.25" customHeight="1" x14ac:dyDescent="0.2">
      <c r="C265" s="4"/>
    </row>
    <row r="266" spans="3:3" ht="14.25" customHeight="1" x14ac:dyDescent="0.2">
      <c r="C266" s="4"/>
    </row>
    <row r="267" spans="3:3" ht="14.25" customHeight="1" x14ac:dyDescent="0.2">
      <c r="C267" s="4"/>
    </row>
    <row r="268" spans="3:3" ht="14.25" customHeight="1" x14ac:dyDescent="0.2">
      <c r="C268" s="4"/>
    </row>
    <row r="269" spans="3:3" ht="14.25" customHeight="1" x14ac:dyDescent="0.2">
      <c r="C269" s="4"/>
    </row>
    <row r="270" spans="3:3" ht="14.25" customHeight="1" x14ac:dyDescent="0.2">
      <c r="C270" s="4"/>
    </row>
    <row r="271" spans="3:3" ht="14.25" customHeight="1" x14ac:dyDescent="0.2">
      <c r="C271" s="4"/>
    </row>
    <row r="272" spans="3:3" ht="14.25" customHeight="1" x14ac:dyDescent="0.2">
      <c r="C272" s="4"/>
    </row>
    <row r="273" spans="3:3" ht="14.25" customHeight="1" x14ac:dyDescent="0.2">
      <c r="C273" s="4"/>
    </row>
    <row r="274" spans="3:3" ht="14.25" customHeight="1" x14ac:dyDescent="0.2">
      <c r="C274" s="4"/>
    </row>
    <row r="275" spans="3:3" ht="14.25" customHeight="1" x14ac:dyDescent="0.2">
      <c r="C275" s="4"/>
    </row>
    <row r="276" spans="3:3" ht="14.25" customHeight="1" x14ac:dyDescent="0.2">
      <c r="C276" s="4"/>
    </row>
    <row r="277" spans="3:3" ht="14.25" customHeight="1" x14ac:dyDescent="0.2">
      <c r="C277" s="4"/>
    </row>
    <row r="278" spans="3:3" ht="14.25" customHeight="1" x14ac:dyDescent="0.2">
      <c r="C278" s="4"/>
    </row>
    <row r="279" spans="3:3" ht="14.25" customHeight="1" x14ac:dyDescent="0.2">
      <c r="C279" s="4"/>
    </row>
    <row r="280" spans="3:3" ht="14.25" customHeight="1" x14ac:dyDescent="0.2">
      <c r="C280" s="4"/>
    </row>
    <row r="281" spans="3:3" ht="14.25" customHeight="1" x14ac:dyDescent="0.2">
      <c r="C281" s="4"/>
    </row>
    <row r="282" spans="3:3" ht="14.25" customHeight="1" x14ac:dyDescent="0.2">
      <c r="C282" s="4"/>
    </row>
    <row r="283" spans="3:3" ht="14.25" customHeight="1" x14ac:dyDescent="0.2">
      <c r="C283" s="4"/>
    </row>
    <row r="284" spans="3:3" ht="14.25" customHeight="1" x14ac:dyDescent="0.2">
      <c r="C284" s="4"/>
    </row>
    <row r="285" spans="3:3" ht="14.25" customHeight="1" x14ac:dyDescent="0.2">
      <c r="C285" s="4"/>
    </row>
    <row r="286" spans="3:3" ht="14.25" customHeight="1" x14ac:dyDescent="0.2">
      <c r="C286" s="4"/>
    </row>
    <row r="287" spans="3:3" ht="14.25" customHeight="1" x14ac:dyDescent="0.2">
      <c r="C287" s="4"/>
    </row>
    <row r="288" spans="3:3" ht="14.25" customHeight="1" x14ac:dyDescent="0.2">
      <c r="C288" s="4"/>
    </row>
    <row r="289" spans="3:3" ht="14.25" customHeight="1" x14ac:dyDescent="0.2">
      <c r="C289" s="4"/>
    </row>
    <row r="290" spans="3:3" ht="14.25" customHeight="1" x14ac:dyDescent="0.2">
      <c r="C290" s="4"/>
    </row>
    <row r="291" spans="3:3" ht="14.25" customHeight="1" x14ac:dyDescent="0.2">
      <c r="C291" s="4"/>
    </row>
    <row r="292" spans="3:3" ht="14.25" customHeight="1" x14ac:dyDescent="0.2">
      <c r="C292" s="4"/>
    </row>
    <row r="293" spans="3:3" ht="14.25" customHeight="1" x14ac:dyDescent="0.2">
      <c r="C293" s="4"/>
    </row>
    <row r="294" spans="3:3" ht="14.25" customHeight="1" x14ac:dyDescent="0.2">
      <c r="C294" s="4"/>
    </row>
    <row r="295" spans="3:3" ht="14.25" customHeight="1" x14ac:dyDescent="0.2">
      <c r="C295" s="4"/>
    </row>
    <row r="296" spans="3:3" ht="14.25" customHeight="1" x14ac:dyDescent="0.2">
      <c r="C296" s="4"/>
    </row>
    <row r="297" spans="3:3" ht="14.25" customHeight="1" x14ac:dyDescent="0.2">
      <c r="C297" s="4"/>
    </row>
    <row r="298" spans="3:3" ht="14.25" customHeight="1" x14ac:dyDescent="0.2">
      <c r="C298" s="4"/>
    </row>
    <row r="299" spans="3:3" ht="14.25" customHeight="1" x14ac:dyDescent="0.2">
      <c r="C299" s="4"/>
    </row>
    <row r="300" spans="3:3" ht="14.25" customHeight="1" x14ac:dyDescent="0.2">
      <c r="C300" s="4"/>
    </row>
    <row r="301" spans="3:3" ht="14.25" customHeight="1" x14ac:dyDescent="0.2">
      <c r="C301" s="4"/>
    </row>
    <row r="302" spans="3:3" ht="14.25" customHeight="1" x14ac:dyDescent="0.2">
      <c r="C302" s="4"/>
    </row>
    <row r="303" spans="3:3" ht="14.25" customHeight="1" x14ac:dyDescent="0.2">
      <c r="C303" s="4"/>
    </row>
    <row r="304" spans="3:3" ht="14.25" customHeight="1" x14ac:dyDescent="0.2">
      <c r="C304" s="4"/>
    </row>
    <row r="305" spans="3:3" ht="14.25" customHeight="1" x14ac:dyDescent="0.2">
      <c r="C305" s="4"/>
    </row>
    <row r="306" spans="3:3" ht="14.25" customHeight="1" x14ac:dyDescent="0.2">
      <c r="C306" s="4"/>
    </row>
    <row r="307" spans="3:3" ht="14.25" customHeight="1" x14ac:dyDescent="0.2">
      <c r="C307" s="4"/>
    </row>
    <row r="308" spans="3:3" ht="14.25" customHeight="1" x14ac:dyDescent="0.2">
      <c r="C308" s="4"/>
    </row>
    <row r="309" spans="3:3" ht="14.25" customHeight="1" x14ac:dyDescent="0.2">
      <c r="C309" s="4"/>
    </row>
    <row r="310" spans="3:3" ht="14.25" customHeight="1" x14ac:dyDescent="0.2">
      <c r="C310" s="4"/>
    </row>
    <row r="311" spans="3:3" ht="14.25" customHeight="1" x14ac:dyDescent="0.2">
      <c r="C311" s="4"/>
    </row>
    <row r="312" spans="3:3" ht="14.25" customHeight="1" x14ac:dyDescent="0.2">
      <c r="C312" s="4"/>
    </row>
    <row r="313" spans="3:3" ht="14.25" customHeight="1" x14ac:dyDescent="0.2">
      <c r="C313" s="4"/>
    </row>
    <row r="314" spans="3:3" ht="14.25" customHeight="1" x14ac:dyDescent="0.2">
      <c r="C314" s="4"/>
    </row>
    <row r="315" spans="3:3" ht="14.25" customHeight="1" x14ac:dyDescent="0.2">
      <c r="C315" s="4"/>
    </row>
    <row r="316" spans="3:3" ht="14.25" customHeight="1" x14ac:dyDescent="0.2">
      <c r="C316" s="4"/>
    </row>
    <row r="317" spans="3:3" ht="14.25" customHeight="1" x14ac:dyDescent="0.2">
      <c r="C317" s="4"/>
    </row>
    <row r="318" spans="3:3" ht="14.25" customHeight="1" x14ac:dyDescent="0.2">
      <c r="C318" s="4"/>
    </row>
    <row r="319" spans="3:3" ht="14.25" customHeight="1" x14ac:dyDescent="0.2">
      <c r="C319" s="4"/>
    </row>
    <row r="320" spans="3:3" ht="14.25" customHeight="1" x14ac:dyDescent="0.2">
      <c r="C320" s="4"/>
    </row>
    <row r="321" spans="3:3" ht="14.25" customHeight="1" x14ac:dyDescent="0.2">
      <c r="C321" s="4"/>
    </row>
    <row r="322" spans="3:3" ht="14.25" customHeight="1" x14ac:dyDescent="0.2">
      <c r="C322" s="4"/>
    </row>
    <row r="323" spans="3:3" ht="14.25" customHeight="1" x14ac:dyDescent="0.2">
      <c r="C323" s="4"/>
    </row>
    <row r="324" spans="3:3" ht="14.25" customHeight="1" x14ac:dyDescent="0.2">
      <c r="C324" s="4"/>
    </row>
    <row r="325" spans="3:3" ht="14.25" customHeight="1" x14ac:dyDescent="0.2">
      <c r="C325" s="4"/>
    </row>
    <row r="326" spans="3:3" ht="14.25" customHeight="1" x14ac:dyDescent="0.2">
      <c r="C326" s="4"/>
    </row>
    <row r="327" spans="3:3" ht="14.25" customHeight="1" x14ac:dyDescent="0.2">
      <c r="C327" s="4"/>
    </row>
    <row r="328" spans="3:3" ht="14.25" customHeight="1" x14ac:dyDescent="0.2">
      <c r="C328" s="4"/>
    </row>
    <row r="329" spans="3:3" ht="14.25" customHeight="1" x14ac:dyDescent="0.2">
      <c r="C329" s="4"/>
    </row>
    <row r="330" spans="3:3" ht="14.25" customHeight="1" x14ac:dyDescent="0.2">
      <c r="C330" s="4"/>
    </row>
    <row r="331" spans="3:3" ht="14.25" customHeight="1" x14ac:dyDescent="0.2">
      <c r="C331" s="4"/>
    </row>
    <row r="332" spans="3:3" ht="14.25" customHeight="1" x14ac:dyDescent="0.2">
      <c r="C332" s="4"/>
    </row>
    <row r="333" spans="3:3" ht="14.25" customHeight="1" x14ac:dyDescent="0.2">
      <c r="C333" s="4"/>
    </row>
    <row r="334" spans="3:3" ht="14.25" customHeight="1" x14ac:dyDescent="0.2">
      <c r="C334" s="4"/>
    </row>
    <row r="335" spans="3:3" ht="14.25" customHeight="1" x14ac:dyDescent="0.2">
      <c r="C335" s="4"/>
    </row>
    <row r="336" spans="3:3" ht="14.25" customHeight="1" x14ac:dyDescent="0.2">
      <c r="C336" s="4"/>
    </row>
    <row r="337" spans="3:3" ht="14.25" customHeight="1" x14ac:dyDescent="0.2">
      <c r="C337" s="4"/>
    </row>
    <row r="338" spans="3:3" ht="14.25" customHeight="1" x14ac:dyDescent="0.2">
      <c r="C338" s="4"/>
    </row>
    <row r="339" spans="3:3" ht="14.25" customHeight="1" x14ac:dyDescent="0.2">
      <c r="C339" s="4"/>
    </row>
    <row r="340" spans="3:3" ht="14.25" customHeight="1" x14ac:dyDescent="0.2">
      <c r="C340" s="4"/>
    </row>
    <row r="341" spans="3:3" ht="14.25" customHeight="1" x14ac:dyDescent="0.2">
      <c r="C341" s="4"/>
    </row>
    <row r="342" spans="3:3" ht="14.25" customHeight="1" x14ac:dyDescent="0.2">
      <c r="C342" s="4"/>
    </row>
    <row r="343" spans="3:3" ht="14.25" customHeight="1" x14ac:dyDescent="0.2">
      <c r="C343" s="4"/>
    </row>
    <row r="344" spans="3:3" ht="14.25" customHeight="1" x14ac:dyDescent="0.2">
      <c r="C344" s="4"/>
    </row>
    <row r="345" spans="3:3" ht="14.25" customHeight="1" x14ac:dyDescent="0.2">
      <c r="C345" s="4"/>
    </row>
    <row r="346" spans="3:3" ht="14.25" customHeight="1" x14ac:dyDescent="0.2">
      <c r="C346" s="4"/>
    </row>
    <row r="347" spans="3:3" ht="14.25" customHeight="1" x14ac:dyDescent="0.2">
      <c r="C347" s="4"/>
    </row>
    <row r="348" spans="3:3" ht="14.25" customHeight="1" x14ac:dyDescent="0.2">
      <c r="C348" s="4"/>
    </row>
    <row r="349" spans="3:3" ht="14.25" customHeight="1" x14ac:dyDescent="0.2">
      <c r="C349" s="4"/>
    </row>
    <row r="350" spans="3:3" ht="14.25" customHeight="1" x14ac:dyDescent="0.2">
      <c r="C350" s="4"/>
    </row>
    <row r="351" spans="3:3" ht="14.25" customHeight="1" x14ac:dyDescent="0.2">
      <c r="C351" s="4"/>
    </row>
    <row r="352" spans="3:3" ht="14.25" customHeight="1" x14ac:dyDescent="0.2">
      <c r="C352" s="4"/>
    </row>
    <row r="353" spans="3:3" ht="14.25" customHeight="1" x14ac:dyDescent="0.2">
      <c r="C353" s="4"/>
    </row>
    <row r="354" spans="3:3" ht="14.25" customHeight="1" x14ac:dyDescent="0.2">
      <c r="C354" s="4"/>
    </row>
    <row r="355" spans="3:3" ht="14.25" customHeight="1" x14ac:dyDescent="0.2">
      <c r="C355" s="4"/>
    </row>
    <row r="356" spans="3:3" ht="14.25" customHeight="1" x14ac:dyDescent="0.2">
      <c r="C356" s="4"/>
    </row>
    <row r="357" spans="3:3" ht="14.25" customHeight="1" x14ac:dyDescent="0.2">
      <c r="C357" s="4"/>
    </row>
    <row r="358" spans="3:3" ht="14.25" customHeight="1" x14ac:dyDescent="0.2">
      <c r="C358" s="4"/>
    </row>
    <row r="359" spans="3:3" ht="14.25" customHeight="1" x14ac:dyDescent="0.2">
      <c r="C359" s="4"/>
    </row>
    <row r="360" spans="3:3" ht="14.25" customHeight="1" x14ac:dyDescent="0.2">
      <c r="C360" s="4"/>
    </row>
    <row r="361" spans="3:3" ht="14.25" customHeight="1" x14ac:dyDescent="0.2">
      <c r="C361" s="4"/>
    </row>
    <row r="362" spans="3:3" ht="14.25" customHeight="1" x14ac:dyDescent="0.2">
      <c r="C362" s="4"/>
    </row>
    <row r="363" spans="3:3" ht="14.25" customHeight="1" x14ac:dyDescent="0.2">
      <c r="C363" s="4"/>
    </row>
    <row r="364" spans="3:3" ht="14.25" customHeight="1" x14ac:dyDescent="0.2">
      <c r="C364" s="4"/>
    </row>
    <row r="365" spans="3:3" ht="14.25" customHeight="1" x14ac:dyDescent="0.2">
      <c r="C365" s="4"/>
    </row>
    <row r="366" spans="3:3" ht="14.25" customHeight="1" x14ac:dyDescent="0.2">
      <c r="C366" s="4"/>
    </row>
    <row r="367" spans="3:3" ht="14.25" customHeight="1" x14ac:dyDescent="0.2">
      <c r="C367" s="4"/>
    </row>
    <row r="368" spans="3:3" ht="14.25" customHeight="1" x14ac:dyDescent="0.2">
      <c r="C368" s="4"/>
    </row>
    <row r="369" spans="3:3" ht="14.25" customHeight="1" x14ac:dyDescent="0.2">
      <c r="C369" s="4"/>
    </row>
    <row r="370" spans="3:3" ht="14.25" customHeight="1" x14ac:dyDescent="0.2">
      <c r="C370" s="4"/>
    </row>
    <row r="371" spans="3:3" ht="14.25" customHeight="1" x14ac:dyDescent="0.2">
      <c r="C371" s="4"/>
    </row>
    <row r="372" spans="3:3" ht="14.25" customHeight="1" x14ac:dyDescent="0.2">
      <c r="C372" s="4"/>
    </row>
    <row r="373" spans="3:3" ht="14.25" customHeight="1" x14ac:dyDescent="0.2">
      <c r="C373" s="4"/>
    </row>
    <row r="374" spans="3:3" ht="14.25" customHeight="1" x14ac:dyDescent="0.2">
      <c r="C374" s="4"/>
    </row>
    <row r="375" spans="3:3" ht="14.25" customHeight="1" x14ac:dyDescent="0.2">
      <c r="C375" s="4"/>
    </row>
    <row r="376" spans="3:3" ht="14.25" customHeight="1" x14ac:dyDescent="0.2">
      <c r="C376" s="4"/>
    </row>
    <row r="377" spans="3:3" ht="14.25" customHeight="1" x14ac:dyDescent="0.2">
      <c r="C377" s="4"/>
    </row>
    <row r="378" spans="3:3" ht="14.25" customHeight="1" x14ac:dyDescent="0.2">
      <c r="C378" s="4"/>
    </row>
    <row r="379" spans="3:3" ht="14.25" customHeight="1" x14ac:dyDescent="0.2">
      <c r="C379" s="4"/>
    </row>
    <row r="380" spans="3:3" ht="14.25" customHeight="1" x14ac:dyDescent="0.2">
      <c r="C380" s="4"/>
    </row>
    <row r="381" spans="3:3" ht="14.25" customHeight="1" x14ac:dyDescent="0.2">
      <c r="C381" s="4"/>
    </row>
    <row r="382" spans="3:3" ht="14.25" customHeight="1" x14ac:dyDescent="0.2">
      <c r="C382" s="4"/>
    </row>
    <row r="383" spans="3:3" ht="14.25" customHeight="1" x14ac:dyDescent="0.2">
      <c r="C383" s="4"/>
    </row>
    <row r="384" spans="3:3" ht="14.25" customHeight="1" x14ac:dyDescent="0.2">
      <c r="C384" s="4"/>
    </row>
    <row r="385" spans="3:3" ht="14.25" customHeight="1" x14ac:dyDescent="0.2">
      <c r="C385" s="4"/>
    </row>
    <row r="386" spans="3:3" ht="14.25" customHeight="1" x14ac:dyDescent="0.2">
      <c r="C386" s="4"/>
    </row>
    <row r="387" spans="3:3" ht="14.25" customHeight="1" x14ac:dyDescent="0.2">
      <c r="C387" s="4"/>
    </row>
    <row r="388" spans="3:3" ht="14.25" customHeight="1" x14ac:dyDescent="0.2">
      <c r="C388" s="4"/>
    </row>
    <row r="389" spans="3:3" ht="14.25" customHeight="1" x14ac:dyDescent="0.2">
      <c r="C389" s="4"/>
    </row>
    <row r="390" spans="3:3" ht="14.25" customHeight="1" x14ac:dyDescent="0.2">
      <c r="C390" s="4"/>
    </row>
    <row r="391" spans="3:3" ht="14.25" customHeight="1" x14ac:dyDescent="0.2">
      <c r="C391" s="4"/>
    </row>
    <row r="392" spans="3:3" ht="14.25" customHeight="1" x14ac:dyDescent="0.2">
      <c r="C392" s="4"/>
    </row>
    <row r="393" spans="3:3" ht="14.25" customHeight="1" x14ac:dyDescent="0.2">
      <c r="C393" s="4"/>
    </row>
    <row r="394" spans="3:3" ht="14.25" customHeight="1" x14ac:dyDescent="0.2">
      <c r="C394" s="4"/>
    </row>
    <row r="395" spans="3:3" ht="14.25" customHeight="1" x14ac:dyDescent="0.2">
      <c r="C395" s="4"/>
    </row>
    <row r="396" spans="3:3" ht="14.25" customHeight="1" x14ac:dyDescent="0.2">
      <c r="C396" s="4"/>
    </row>
    <row r="397" spans="3:3" ht="14.25" customHeight="1" x14ac:dyDescent="0.2">
      <c r="C397" s="4"/>
    </row>
    <row r="398" spans="3:3" ht="14.25" customHeight="1" x14ac:dyDescent="0.2">
      <c r="C398" s="4"/>
    </row>
    <row r="399" spans="3:3" ht="14.25" customHeight="1" x14ac:dyDescent="0.2">
      <c r="C399" s="4"/>
    </row>
    <row r="400" spans="3:3" ht="14.25" customHeight="1" x14ac:dyDescent="0.2">
      <c r="C400" s="4"/>
    </row>
    <row r="401" spans="3:3" ht="14.25" customHeight="1" x14ac:dyDescent="0.2">
      <c r="C401" s="4"/>
    </row>
    <row r="402" spans="3:3" ht="14.25" customHeight="1" x14ac:dyDescent="0.2">
      <c r="C402" s="4"/>
    </row>
    <row r="403" spans="3:3" ht="14.25" customHeight="1" x14ac:dyDescent="0.2">
      <c r="C403" s="4"/>
    </row>
    <row r="404" spans="3:3" ht="14.25" customHeight="1" x14ac:dyDescent="0.2">
      <c r="C404" s="4"/>
    </row>
    <row r="405" spans="3:3" ht="14.25" customHeight="1" x14ac:dyDescent="0.2">
      <c r="C405" s="4"/>
    </row>
    <row r="406" spans="3:3" ht="14.25" customHeight="1" x14ac:dyDescent="0.2">
      <c r="C406" s="4"/>
    </row>
    <row r="407" spans="3:3" ht="14.25" customHeight="1" x14ac:dyDescent="0.2">
      <c r="C407" s="4"/>
    </row>
    <row r="408" spans="3:3" ht="14.25" customHeight="1" x14ac:dyDescent="0.2">
      <c r="C408" s="4"/>
    </row>
    <row r="409" spans="3:3" ht="14.25" customHeight="1" x14ac:dyDescent="0.2">
      <c r="C409" s="4"/>
    </row>
    <row r="410" spans="3:3" ht="14.25" customHeight="1" x14ac:dyDescent="0.2">
      <c r="C410" s="4"/>
    </row>
    <row r="411" spans="3:3" ht="14.25" customHeight="1" x14ac:dyDescent="0.2">
      <c r="C411" s="4"/>
    </row>
    <row r="412" spans="3:3" ht="14.25" customHeight="1" x14ac:dyDescent="0.2">
      <c r="C412" s="4"/>
    </row>
    <row r="413" spans="3:3" ht="14.25" customHeight="1" x14ac:dyDescent="0.2">
      <c r="C413" s="4"/>
    </row>
    <row r="414" spans="3:3" ht="14.25" customHeight="1" x14ac:dyDescent="0.2">
      <c r="C414" s="4"/>
    </row>
    <row r="415" spans="3:3" ht="14.25" customHeight="1" x14ac:dyDescent="0.2">
      <c r="C415" s="4"/>
    </row>
    <row r="416" spans="3:3" ht="14.25" customHeight="1" x14ac:dyDescent="0.2">
      <c r="C416" s="4"/>
    </row>
    <row r="417" spans="3:3" ht="14.25" customHeight="1" x14ac:dyDescent="0.2">
      <c r="C417" s="4"/>
    </row>
    <row r="418" spans="3:3" ht="14.25" customHeight="1" x14ac:dyDescent="0.2">
      <c r="C418" s="4"/>
    </row>
    <row r="419" spans="3:3" ht="14.25" customHeight="1" x14ac:dyDescent="0.2">
      <c r="C419" s="4"/>
    </row>
    <row r="420" spans="3:3" ht="14.25" customHeight="1" x14ac:dyDescent="0.2">
      <c r="C420" s="4"/>
    </row>
    <row r="421" spans="3:3" ht="14.25" customHeight="1" x14ac:dyDescent="0.2">
      <c r="C421" s="4"/>
    </row>
    <row r="422" spans="3:3" ht="14.25" customHeight="1" x14ac:dyDescent="0.2">
      <c r="C422" s="4"/>
    </row>
    <row r="423" spans="3:3" ht="14.25" customHeight="1" x14ac:dyDescent="0.2">
      <c r="C423" s="4"/>
    </row>
    <row r="424" spans="3:3" ht="14.25" customHeight="1" x14ac:dyDescent="0.2">
      <c r="C424" s="4"/>
    </row>
    <row r="425" spans="3:3" ht="14.25" customHeight="1" x14ac:dyDescent="0.2">
      <c r="C425" s="4"/>
    </row>
    <row r="426" spans="3:3" ht="14.25" customHeight="1" x14ac:dyDescent="0.2">
      <c r="C426" s="4"/>
    </row>
    <row r="427" spans="3:3" ht="14.25" customHeight="1" x14ac:dyDescent="0.2">
      <c r="C427" s="4"/>
    </row>
    <row r="428" spans="3:3" ht="14.25" customHeight="1" x14ac:dyDescent="0.2">
      <c r="C428" s="4"/>
    </row>
    <row r="429" spans="3:3" ht="14.25" customHeight="1" x14ac:dyDescent="0.2">
      <c r="C429" s="4"/>
    </row>
    <row r="430" spans="3:3" ht="14.25" customHeight="1" x14ac:dyDescent="0.2">
      <c r="C430" s="4"/>
    </row>
    <row r="431" spans="3:3" ht="14.25" customHeight="1" x14ac:dyDescent="0.2">
      <c r="C431" s="4"/>
    </row>
    <row r="432" spans="3:3" ht="14.25" customHeight="1" x14ac:dyDescent="0.2">
      <c r="C432" s="4"/>
    </row>
    <row r="433" spans="3:3" ht="14.25" customHeight="1" x14ac:dyDescent="0.2">
      <c r="C433" s="4"/>
    </row>
    <row r="434" spans="3:3" ht="14.25" customHeight="1" x14ac:dyDescent="0.2">
      <c r="C434" s="4"/>
    </row>
    <row r="435" spans="3:3" ht="14.25" customHeight="1" x14ac:dyDescent="0.2">
      <c r="C435" s="4"/>
    </row>
    <row r="436" spans="3:3" ht="14.25" customHeight="1" x14ac:dyDescent="0.2">
      <c r="C436" s="4"/>
    </row>
    <row r="437" spans="3:3" ht="14.25" customHeight="1" x14ac:dyDescent="0.2">
      <c r="C437" s="4"/>
    </row>
    <row r="438" spans="3:3" ht="14.25" customHeight="1" x14ac:dyDescent="0.2">
      <c r="C438" s="4"/>
    </row>
    <row r="439" spans="3:3" ht="14.25" customHeight="1" x14ac:dyDescent="0.2">
      <c r="C439" s="4"/>
    </row>
    <row r="440" spans="3:3" ht="14.25" customHeight="1" x14ac:dyDescent="0.2">
      <c r="C440" s="4"/>
    </row>
    <row r="441" spans="3:3" ht="14.25" customHeight="1" x14ac:dyDescent="0.2">
      <c r="C441" s="4"/>
    </row>
    <row r="442" spans="3:3" ht="14.25" customHeight="1" x14ac:dyDescent="0.2">
      <c r="C442" s="4"/>
    </row>
    <row r="443" spans="3:3" ht="14.25" customHeight="1" x14ac:dyDescent="0.2">
      <c r="C443" s="4"/>
    </row>
    <row r="444" spans="3:3" ht="14.25" customHeight="1" x14ac:dyDescent="0.2">
      <c r="C444" s="4"/>
    </row>
    <row r="445" spans="3:3" ht="14.25" customHeight="1" x14ac:dyDescent="0.2">
      <c r="C445" s="4"/>
    </row>
    <row r="446" spans="3:3" ht="14.25" customHeight="1" x14ac:dyDescent="0.2">
      <c r="C446" s="4"/>
    </row>
    <row r="447" spans="3:3" ht="14.25" customHeight="1" x14ac:dyDescent="0.2">
      <c r="C447" s="4"/>
    </row>
    <row r="448" spans="3:3" ht="14.25" customHeight="1" x14ac:dyDescent="0.2">
      <c r="C448" s="4"/>
    </row>
    <row r="449" spans="3:3" ht="14.25" customHeight="1" x14ac:dyDescent="0.2">
      <c r="C449" s="4"/>
    </row>
    <row r="450" spans="3:3" ht="14.25" customHeight="1" x14ac:dyDescent="0.2">
      <c r="C450" s="4"/>
    </row>
    <row r="451" spans="3:3" ht="14.25" customHeight="1" x14ac:dyDescent="0.2">
      <c r="C451" s="4"/>
    </row>
    <row r="452" spans="3:3" ht="14.25" customHeight="1" x14ac:dyDescent="0.2">
      <c r="C452" s="4"/>
    </row>
    <row r="453" spans="3:3" ht="14.25" customHeight="1" x14ac:dyDescent="0.2">
      <c r="C453" s="4"/>
    </row>
    <row r="454" spans="3:3" ht="14.25" customHeight="1" x14ac:dyDescent="0.2">
      <c r="C454" s="4"/>
    </row>
    <row r="455" spans="3:3" ht="14.25" customHeight="1" x14ac:dyDescent="0.2">
      <c r="C455" s="4"/>
    </row>
    <row r="456" spans="3:3" ht="14.25" customHeight="1" x14ac:dyDescent="0.2">
      <c r="C456" s="4"/>
    </row>
    <row r="457" spans="3:3" ht="14.25" customHeight="1" x14ac:dyDescent="0.2">
      <c r="C457" s="4"/>
    </row>
    <row r="458" spans="3:3" ht="14.25" customHeight="1" x14ac:dyDescent="0.2">
      <c r="C458" s="4"/>
    </row>
    <row r="459" spans="3:3" ht="14.25" customHeight="1" x14ac:dyDescent="0.2">
      <c r="C459" s="4"/>
    </row>
    <row r="460" spans="3:3" ht="14.25" customHeight="1" x14ac:dyDescent="0.2">
      <c r="C460" s="4"/>
    </row>
    <row r="461" spans="3:3" ht="14.25" customHeight="1" x14ac:dyDescent="0.2">
      <c r="C461" s="4"/>
    </row>
    <row r="462" spans="3:3" ht="14.25" customHeight="1" x14ac:dyDescent="0.2">
      <c r="C462" s="4"/>
    </row>
    <row r="463" spans="3:3" ht="14.25" customHeight="1" x14ac:dyDescent="0.2">
      <c r="C463" s="4"/>
    </row>
    <row r="464" spans="3:3" ht="14.25" customHeight="1" x14ac:dyDescent="0.2">
      <c r="C464" s="4"/>
    </row>
    <row r="465" spans="3:3" ht="14.25" customHeight="1" x14ac:dyDescent="0.2">
      <c r="C465" s="4"/>
    </row>
    <row r="466" spans="3:3" ht="14.25" customHeight="1" x14ac:dyDescent="0.2">
      <c r="C466" s="4"/>
    </row>
    <row r="467" spans="3:3" ht="14.25" customHeight="1" x14ac:dyDescent="0.2">
      <c r="C467" s="4"/>
    </row>
    <row r="468" spans="3:3" ht="14.25" customHeight="1" x14ac:dyDescent="0.2">
      <c r="C468" s="4"/>
    </row>
    <row r="469" spans="3:3" ht="14.25" customHeight="1" x14ac:dyDescent="0.2">
      <c r="C469" s="4"/>
    </row>
    <row r="470" spans="3:3" ht="14.25" customHeight="1" x14ac:dyDescent="0.2">
      <c r="C470" s="4"/>
    </row>
    <row r="471" spans="3:3" ht="14.25" customHeight="1" x14ac:dyDescent="0.2">
      <c r="C471" s="4"/>
    </row>
    <row r="472" spans="3:3" ht="14.25" customHeight="1" x14ac:dyDescent="0.2">
      <c r="C472" s="4"/>
    </row>
    <row r="473" spans="3:3" ht="14.25" customHeight="1" x14ac:dyDescent="0.2">
      <c r="C473" s="4"/>
    </row>
    <row r="474" spans="3:3" ht="14.25" customHeight="1" x14ac:dyDescent="0.2">
      <c r="C474" s="4"/>
    </row>
    <row r="475" spans="3:3" ht="14.25" customHeight="1" x14ac:dyDescent="0.2">
      <c r="C475" s="4"/>
    </row>
    <row r="476" spans="3:3" ht="14.25" customHeight="1" x14ac:dyDescent="0.2">
      <c r="C476" s="4"/>
    </row>
    <row r="477" spans="3:3" ht="14.25" customHeight="1" x14ac:dyDescent="0.2">
      <c r="C477" s="4"/>
    </row>
    <row r="478" spans="3:3" ht="14.25" customHeight="1" x14ac:dyDescent="0.2">
      <c r="C478" s="4"/>
    </row>
    <row r="479" spans="3:3" ht="14.25" customHeight="1" x14ac:dyDescent="0.2">
      <c r="C479" s="4"/>
    </row>
    <row r="480" spans="3:3" ht="14.25" customHeight="1" x14ac:dyDescent="0.2">
      <c r="C480" s="4"/>
    </row>
    <row r="481" spans="3:3" ht="14.25" customHeight="1" x14ac:dyDescent="0.2">
      <c r="C481" s="4"/>
    </row>
    <row r="482" spans="3:3" ht="14.25" customHeight="1" x14ac:dyDescent="0.2">
      <c r="C482" s="4"/>
    </row>
    <row r="483" spans="3:3" ht="14.25" customHeight="1" x14ac:dyDescent="0.2">
      <c r="C483" s="4"/>
    </row>
    <row r="484" spans="3:3" ht="14.25" customHeight="1" x14ac:dyDescent="0.2">
      <c r="C484" s="4"/>
    </row>
    <row r="485" spans="3:3" ht="14.25" customHeight="1" x14ac:dyDescent="0.2">
      <c r="C485" s="4"/>
    </row>
    <row r="486" spans="3:3" ht="14.25" customHeight="1" x14ac:dyDescent="0.2">
      <c r="C486" s="4"/>
    </row>
    <row r="487" spans="3:3" ht="14.25" customHeight="1" x14ac:dyDescent="0.2">
      <c r="C487" s="4"/>
    </row>
    <row r="488" spans="3:3" ht="14.25" customHeight="1" x14ac:dyDescent="0.2">
      <c r="C488" s="4"/>
    </row>
    <row r="489" spans="3:3" ht="14.25" customHeight="1" x14ac:dyDescent="0.2">
      <c r="C489" s="4"/>
    </row>
    <row r="490" spans="3:3" ht="14.25" customHeight="1" x14ac:dyDescent="0.2">
      <c r="C490" s="4"/>
    </row>
    <row r="491" spans="3:3" ht="14.25" customHeight="1" x14ac:dyDescent="0.2">
      <c r="C491" s="4"/>
    </row>
    <row r="492" spans="3:3" ht="14.25" customHeight="1" x14ac:dyDescent="0.2">
      <c r="C492" s="4"/>
    </row>
    <row r="493" spans="3:3" ht="14.25" customHeight="1" x14ac:dyDescent="0.2">
      <c r="C493" s="4"/>
    </row>
    <row r="494" spans="3:3" ht="14.25" customHeight="1" x14ac:dyDescent="0.2">
      <c r="C494" s="4"/>
    </row>
    <row r="495" spans="3:3" ht="14.25" customHeight="1" x14ac:dyDescent="0.2">
      <c r="C495" s="4"/>
    </row>
    <row r="496" spans="3:3" ht="14.25" customHeight="1" x14ac:dyDescent="0.2">
      <c r="C496" s="4"/>
    </row>
    <row r="497" spans="3:3" ht="14.25" customHeight="1" x14ac:dyDescent="0.2">
      <c r="C497" s="4"/>
    </row>
    <row r="498" spans="3:3" ht="14.25" customHeight="1" x14ac:dyDescent="0.2">
      <c r="C498" s="4"/>
    </row>
    <row r="499" spans="3:3" ht="14.25" customHeight="1" x14ac:dyDescent="0.2">
      <c r="C499" s="4"/>
    </row>
    <row r="500" spans="3:3" ht="14.25" customHeight="1" x14ac:dyDescent="0.2">
      <c r="C500" s="4"/>
    </row>
    <row r="501" spans="3:3" ht="14.25" customHeight="1" x14ac:dyDescent="0.2">
      <c r="C501" s="4"/>
    </row>
    <row r="502" spans="3:3" ht="14.25" customHeight="1" x14ac:dyDescent="0.2">
      <c r="C502" s="4"/>
    </row>
    <row r="503" spans="3:3" ht="14.25" customHeight="1" x14ac:dyDescent="0.2">
      <c r="C503" s="4"/>
    </row>
    <row r="504" spans="3:3" ht="14.25" customHeight="1" x14ac:dyDescent="0.2">
      <c r="C504" s="4"/>
    </row>
    <row r="505" spans="3:3" ht="14.25" customHeight="1" x14ac:dyDescent="0.2">
      <c r="C505" s="4"/>
    </row>
    <row r="506" spans="3:3" ht="14.25" customHeight="1" x14ac:dyDescent="0.2">
      <c r="C506" s="4"/>
    </row>
    <row r="507" spans="3:3" ht="14.25" customHeight="1" x14ac:dyDescent="0.2">
      <c r="C507" s="4"/>
    </row>
    <row r="508" spans="3:3" ht="14.25" customHeight="1" x14ac:dyDescent="0.2">
      <c r="C508" s="4"/>
    </row>
    <row r="509" spans="3:3" ht="14.25" customHeight="1" x14ac:dyDescent="0.2">
      <c r="C509" s="4"/>
    </row>
    <row r="510" spans="3:3" ht="14.25" customHeight="1" x14ac:dyDescent="0.2">
      <c r="C510" s="4"/>
    </row>
    <row r="511" spans="3:3" ht="14.25" customHeight="1" x14ac:dyDescent="0.2">
      <c r="C511" s="4"/>
    </row>
    <row r="512" spans="3:3" ht="14.25" customHeight="1" x14ac:dyDescent="0.2">
      <c r="C512" s="4"/>
    </row>
    <row r="513" spans="3:3" ht="14.25" customHeight="1" x14ac:dyDescent="0.2">
      <c r="C513" s="4"/>
    </row>
    <row r="514" spans="3:3" ht="14.25" customHeight="1" x14ac:dyDescent="0.2">
      <c r="C514" s="4"/>
    </row>
    <row r="515" spans="3:3" ht="14.25" customHeight="1" x14ac:dyDescent="0.2">
      <c r="C515" s="4"/>
    </row>
    <row r="516" spans="3:3" ht="14.25" customHeight="1" x14ac:dyDescent="0.2">
      <c r="C516" s="4"/>
    </row>
    <row r="517" spans="3:3" ht="14.25" customHeight="1" x14ac:dyDescent="0.2">
      <c r="C517" s="4"/>
    </row>
    <row r="518" spans="3:3" ht="14.25" customHeight="1" x14ac:dyDescent="0.2">
      <c r="C518" s="4"/>
    </row>
    <row r="519" spans="3:3" ht="14.25" customHeight="1" x14ac:dyDescent="0.2">
      <c r="C519" s="4"/>
    </row>
    <row r="520" spans="3:3" ht="14.25" customHeight="1" x14ac:dyDescent="0.2">
      <c r="C520" s="4"/>
    </row>
    <row r="521" spans="3:3" ht="14.25" customHeight="1" x14ac:dyDescent="0.2">
      <c r="C521" s="4"/>
    </row>
    <row r="522" spans="3:3" ht="14.25" customHeight="1" x14ac:dyDescent="0.2">
      <c r="C522" s="4"/>
    </row>
    <row r="523" spans="3:3" ht="14.25" customHeight="1" x14ac:dyDescent="0.2">
      <c r="C523" s="4"/>
    </row>
    <row r="524" spans="3:3" ht="14.25" customHeight="1" x14ac:dyDescent="0.2">
      <c r="C524" s="4"/>
    </row>
    <row r="525" spans="3:3" ht="14.25" customHeight="1" x14ac:dyDescent="0.2">
      <c r="C525" s="4"/>
    </row>
    <row r="526" spans="3:3" ht="14.25" customHeight="1" x14ac:dyDescent="0.2">
      <c r="C526" s="4"/>
    </row>
    <row r="527" spans="3:3" ht="14.25" customHeight="1" x14ac:dyDescent="0.2">
      <c r="C527" s="4"/>
    </row>
    <row r="528" spans="3:3" ht="14.25" customHeight="1" x14ac:dyDescent="0.2">
      <c r="C528" s="4"/>
    </row>
    <row r="529" spans="3:3" ht="14.25" customHeight="1" x14ac:dyDescent="0.2">
      <c r="C529" s="4"/>
    </row>
    <row r="530" spans="3:3" ht="14.25" customHeight="1" x14ac:dyDescent="0.2">
      <c r="C530" s="4"/>
    </row>
    <row r="531" spans="3:3" ht="14.25" customHeight="1" x14ac:dyDescent="0.2">
      <c r="C531" s="4"/>
    </row>
    <row r="532" spans="3:3" ht="14.25" customHeight="1" x14ac:dyDescent="0.2">
      <c r="C532" s="4"/>
    </row>
    <row r="533" spans="3:3" ht="14.25" customHeight="1" x14ac:dyDescent="0.2">
      <c r="C533" s="4"/>
    </row>
    <row r="534" spans="3:3" ht="14.25" customHeight="1" x14ac:dyDescent="0.2">
      <c r="C534" s="4"/>
    </row>
    <row r="535" spans="3:3" ht="14.25" customHeight="1" x14ac:dyDescent="0.2">
      <c r="C535" s="4"/>
    </row>
    <row r="536" spans="3:3" ht="14.25" customHeight="1" x14ac:dyDescent="0.2">
      <c r="C536" s="4"/>
    </row>
    <row r="537" spans="3:3" ht="14.25" customHeight="1" x14ac:dyDescent="0.2">
      <c r="C537" s="4"/>
    </row>
    <row r="538" spans="3:3" ht="14.25" customHeight="1" x14ac:dyDescent="0.2">
      <c r="C538" s="4"/>
    </row>
    <row r="539" spans="3:3" ht="14.25" customHeight="1" x14ac:dyDescent="0.2">
      <c r="C539" s="4"/>
    </row>
    <row r="540" spans="3:3" ht="14.25" customHeight="1" x14ac:dyDescent="0.2">
      <c r="C540" s="4"/>
    </row>
    <row r="541" spans="3:3" ht="14.25" customHeight="1" x14ac:dyDescent="0.2">
      <c r="C541" s="4"/>
    </row>
    <row r="542" spans="3:3" ht="14.25" customHeight="1" x14ac:dyDescent="0.2">
      <c r="C542" s="4"/>
    </row>
    <row r="543" spans="3:3" ht="14.25" customHeight="1" x14ac:dyDescent="0.2">
      <c r="C543" s="4"/>
    </row>
    <row r="544" spans="3:3" ht="14.25" customHeight="1" x14ac:dyDescent="0.2">
      <c r="C544" s="4"/>
    </row>
    <row r="545" spans="3:3" ht="14.25" customHeight="1" x14ac:dyDescent="0.2">
      <c r="C545" s="4"/>
    </row>
    <row r="546" spans="3:3" ht="14.25" customHeight="1" x14ac:dyDescent="0.2">
      <c r="C546" s="4"/>
    </row>
    <row r="547" spans="3:3" ht="14.25" customHeight="1" x14ac:dyDescent="0.2">
      <c r="C547" s="4"/>
    </row>
    <row r="548" spans="3:3" ht="14.25" customHeight="1" x14ac:dyDescent="0.2">
      <c r="C548" s="4"/>
    </row>
    <row r="549" spans="3:3" ht="14.25" customHeight="1" x14ac:dyDescent="0.2">
      <c r="C549" s="4"/>
    </row>
    <row r="550" spans="3:3" ht="14.25" customHeight="1" x14ac:dyDescent="0.2">
      <c r="C550" s="4"/>
    </row>
    <row r="551" spans="3:3" ht="14.25" customHeight="1" x14ac:dyDescent="0.2">
      <c r="C551" s="4"/>
    </row>
    <row r="552" spans="3:3" ht="14.25" customHeight="1" x14ac:dyDescent="0.2">
      <c r="C552" s="4"/>
    </row>
    <row r="553" spans="3:3" ht="14.25" customHeight="1" x14ac:dyDescent="0.2">
      <c r="C553" s="4"/>
    </row>
    <row r="554" spans="3:3" ht="14.25" customHeight="1" x14ac:dyDescent="0.2">
      <c r="C554" s="4"/>
    </row>
    <row r="555" spans="3:3" ht="14.25" customHeight="1" x14ac:dyDescent="0.2">
      <c r="C555" s="4"/>
    </row>
    <row r="556" spans="3:3" ht="14.25" customHeight="1" x14ac:dyDescent="0.2">
      <c r="C556" s="4"/>
    </row>
    <row r="557" spans="3:3" ht="14.25" customHeight="1" x14ac:dyDescent="0.2">
      <c r="C557" s="4"/>
    </row>
    <row r="558" spans="3:3" ht="14.25" customHeight="1" x14ac:dyDescent="0.2">
      <c r="C558" s="4"/>
    </row>
    <row r="559" spans="3:3" ht="14.25" customHeight="1" x14ac:dyDescent="0.2">
      <c r="C559" s="4"/>
    </row>
    <row r="560" spans="3:3" ht="14.25" customHeight="1" x14ac:dyDescent="0.2">
      <c r="C560" s="4"/>
    </row>
    <row r="561" spans="3:3" ht="14.25" customHeight="1" x14ac:dyDescent="0.2">
      <c r="C561" s="4"/>
    </row>
    <row r="562" spans="3:3" ht="14.25" customHeight="1" x14ac:dyDescent="0.2">
      <c r="C562" s="4"/>
    </row>
    <row r="563" spans="3:3" ht="14.25" customHeight="1" x14ac:dyDescent="0.2">
      <c r="C563" s="4"/>
    </row>
    <row r="564" spans="3:3" ht="14.25" customHeight="1" x14ac:dyDescent="0.2">
      <c r="C564" s="4"/>
    </row>
    <row r="565" spans="3:3" ht="14.25" customHeight="1" x14ac:dyDescent="0.2">
      <c r="C565" s="4"/>
    </row>
    <row r="566" spans="3:3" ht="14.25" customHeight="1" x14ac:dyDescent="0.2">
      <c r="C566" s="4"/>
    </row>
    <row r="567" spans="3:3" ht="14.25" customHeight="1" x14ac:dyDescent="0.2">
      <c r="C567" s="4"/>
    </row>
    <row r="568" spans="3:3" ht="14.25" customHeight="1" x14ac:dyDescent="0.2">
      <c r="C568" s="4"/>
    </row>
    <row r="569" spans="3:3" ht="14.25" customHeight="1" x14ac:dyDescent="0.2">
      <c r="C569" s="4"/>
    </row>
    <row r="570" spans="3:3" ht="14.25" customHeight="1" x14ac:dyDescent="0.2">
      <c r="C570" s="4"/>
    </row>
    <row r="571" spans="3:3" ht="14.25" customHeight="1" x14ac:dyDescent="0.2">
      <c r="C571" s="4"/>
    </row>
    <row r="572" spans="3:3" ht="14.25" customHeight="1" x14ac:dyDescent="0.2">
      <c r="C572" s="4"/>
    </row>
    <row r="573" spans="3:3" ht="14.25" customHeight="1" x14ac:dyDescent="0.2">
      <c r="C573" s="4"/>
    </row>
    <row r="574" spans="3:3" ht="14.25" customHeight="1" x14ac:dyDescent="0.2">
      <c r="C574" s="4"/>
    </row>
    <row r="575" spans="3:3" ht="14.25" customHeight="1" x14ac:dyDescent="0.2">
      <c r="C575" s="4"/>
    </row>
    <row r="576" spans="3:3" ht="14.25" customHeight="1" x14ac:dyDescent="0.2">
      <c r="C576" s="4"/>
    </row>
    <row r="577" spans="3:3" ht="14.25" customHeight="1" x14ac:dyDescent="0.2">
      <c r="C577" s="4"/>
    </row>
    <row r="578" spans="3:3" ht="14.25" customHeight="1" x14ac:dyDescent="0.2">
      <c r="C578" s="4"/>
    </row>
    <row r="579" spans="3:3" ht="14.25" customHeight="1" x14ac:dyDescent="0.2">
      <c r="C579" s="4"/>
    </row>
    <row r="580" spans="3:3" ht="14.25" customHeight="1" x14ac:dyDescent="0.2">
      <c r="C580" s="4"/>
    </row>
    <row r="581" spans="3:3" ht="14.25" customHeight="1" x14ac:dyDescent="0.2">
      <c r="C581" s="4"/>
    </row>
    <row r="582" spans="3:3" ht="14.25" customHeight="1" x14ac:dyDescent="0.2">
      <c r="C582" s="4"/>
    </row>
    <row r="583" spans="3:3" ht="14.25" customHeight="1" x14ac:dyDescent="0.2">
      <c r="C583" s="4"/>
    </row>
    <row r="584" spans="3:3" ht="14.25" customHeight="1" x14ac:dyDescent="0.2">
      <c r="C584" s="4"/>
    </row>
    <row r="585" spans="3:3" ht="14.25" customHeight="1" x14ac:dyDescent="0.2">
      <c r="C585" s="4"/>
    </row>
    <row r="586" spans="3:3" ht="14.25" customHeight="1" x14ac:dyDescent="0.2">
      <c r="C586" s="4"/>
    </row>
    <row r="587" spans="3:3" ht="14.25" customHeight="1" x14ac:dyDescent="0.2">
      <c r="C587" s="4"/>
    </row>
    <row r="588" spans="3:3" ht="14.25" customHeight="1" x14ac:dyDescent="0.2">
      <c r="C588" s="4"/>
    </row>
    <row r="589" spans="3:3" ht="14.25" customHeight="1" x14ac:dyDescent="0.2">
      <c r="C589" s="4"/>
    </row>
    <row r="590" spans="3:3" ht="14.25" customHeight="1" x14ac:dyDescent="0.2">
      <c r="C590" s="4"/>
    </row>
    <row r="591" spans="3:3" ht="14.25" customHeight="1" x14ac:dyDescent="0.2">
      <c r="C591" s="4"/>
    </row>
    <row r="592" spans="3:3" ht="14.25" customHeight="1" x14ac:dyDescent="0.2">
      <c r="C592" s="4"/>
    </row>
    <row r="593" spans="3:3" ht="14.25" customHeight="1" x14ac:dyDescent="0.2">
      <c r="C593" s="4"/>
    </row>
    <row r="594" spans="3:3" ht="14.25" customHeight="1" x14ac:dyDescent="0.2">
      <c r="C594" s="4"/>
    </row>
    <row r="595" spans="3:3" ht="14.25" customHeight="1" x14ac:dyDescent="0.2">
      <c r="C595" s="4"/>
    </row>
    <row r="596" spans="3:3" ht="14.25" customHeight="1" x14ac:dyDescent="0.2">
      <c r="C596" s="4"/>
    </row>
    <row r="597" spans="3:3" ht="14.25" customHeight="1" x14ac:dyDescent="0.2">
      <c r="C597" s="4"/>
    </row>
    <row r="598" spans="3:3" ht="14.25" customHeight="1" x14ac:dyDescent="0.2">
      <c r="C598" s="4"/>
    </row>
    <row r="599" spans="3:3" ht="14.25" customHeight="1" x14ac:dyDescent="0.2">
      <c r="C599" s="4"/>
    </row>
    <row r="600" spans="3:3" ht="14.25" customHeight="1" x14ac:dyDescent="0.2">
      <c r="C600" s="4"/>
    </row>
    <row r="601" spans="3:3" ht="14.25" customHeight="1" x14ac:dyDescent="0.2">
      <c r="C601" s="4"/>
    </row>
    <row r="602" spans="3:3" ht="14.25" customHeight="1" x14ac:dyDescent="0.2">
      <c r="C602" s="4"/>
    </row>
    <row r="603" spans="3:3" ht="14.25" customHeight="1" x14ac:dyDescent="0.2">
      <c r="C603" s="4"/>
    </row>
    <row r="604" spans="3:3" ht="14.25" customHeight="1" x14ac:dyDescent="0.2">
      <c r="C604" s="4"/>
    </row>
    <row r="605" spans="3:3" ht="14.25" customHeight="1" x14ac:dyDescent="0.2">
      <c r="C605" s="4"/>
    </row>
    <row r="606" spans="3:3" ht="14.25" customHeight="1" x14ac:dyDescent="0.2">
      <c r="C606" s="4"/>
    </row>
    <row r="607" spans="3:3" ht="14.25" customHeight="1" x14ac:dyDescent="0.2">
      <c r="C607" s="4"/>
    </row>
    <row r="608" spans="3:3" ht="14.25" customHeight="1" x14ac:dyDescent="0.2">
      <c r="C608" s="4"/>
    </row>
    <row r="609" spans="3:3" ht="14.25" customHeight="1" x14ac:dyDescent="0.2">
      <c r="C609" s="4"/>
    </row>
    <row r="610" spans="3:3" ht="14.25" customHeight="1" x14ac:dyDescent="0.2">
      <c r="C610" s="4"/>
    </row>
    <row r="611" spans="3:3" ht="14.25" customHeight="1" x14ac:dyDescent="0.2">
      <c r="C611" s="4"/>
    </row>
    <row r="612" spans="3:3" ht="14.25" customHeight="1" x14ac:dyDescent="0.2">
      <c r="C612" s="4"/>
    </row>
    <row r="613" spans="3:3" ht="14.25" customHeight="1" x14ac:dyDescent="0.2">
      <c r="C613" s="4"/>
    </row>
    <row r="614" spans="3:3" ht="14.25" customHeight="1" x14ac:dyDescent="0.2">
      <c r="C614" s="4"/>
    </row>
    <row r="615" spans="3:3" ht="14.25" customHeight="1" x14ac:dyDescent="0.2">
      <c r="C615" s="4"/>
    </row>
    <row r="616" spans="3:3" ht="14.25" customHeight="1" x14ac:dyDescent="0.2">
      <c r="C616" s="4"/>
    </row>
    <row r="617" spans="3:3" ht="14.25" customHeight="1" x14ac:dyDescent="0.2">
      <c r="C617" s="4"/>
    </row>
    <row r="618" spans="3:3" ht="14.25" customHeight="1" x14ac:dyDescent="0.2">
      <c r="C618" s="4"/>
    </row>
    <row r="619" spans="3:3" ht="14.25" customHeight="1" x14ac:dyDescent="0.2">
      <c r="C619" s="4"/>
    </row>
    <row r="620" spans="3:3" ht="14.25" customHeight="1" x14ac:dyDescent="0.2">
      <c r="C620" s="4"/>
    </row>
    <row r="621" spans="3:3" ht="14.25" customHeight="1" x14ac:dyDescent="0.2">
      <c r="C621" s="4"/>
    </row>
    <row r="622" spans="3:3" ht="14.25" customHeight="1" x14ac:dyDescent="0.2">
      <c r="C622" s="4"/>
    </row>
    <row r="623" spans="3:3" ht="14.25" customHeight="1" x14ac:dyDescent="0.2">
      <c r="C623" s="4"/>
    </row>
    <row r="624" spans="3:3" ht="14.25" customHeight="1" x14ac:dyDescent="0.2">
      <c r="C624" s="4"/>
    </row>
    <row r="625" spans="3:3" ht="14.25" customHeight="1" x14ac:dyDescent="0.2">
      <c r="C625" s="4"/>
    </row>
    <row r="626" spans="3:3" ht="14.25" customHeight="1" x14ac:dyDescent="0.2">
      <c r="C626" s="4"/>
    </row>
    <row r="627" spans="3:3" ht="14.25" customHeight="1" x14ac:dyDescent="0.2">
      <c r="C627" s="4"/>
    </row>
    <row r="628" spans="3:3" ht="14.25" customHeight="1" x14ac:dyDescent="0.2">
      <c r="C628" s="4"/>
    </row>
    <row r="629" spans="3:3" ht="14.25" customHeight="1" x14ac:dyDescent="0.2">
      <c r="C629" s="4"/>
    </row>
    <row r="630" spans="3:3" ht="14.25" customHeight="1" x14ac:dyDescent="0.2">
      <c r="C630" s="4"/>
    </row>
    <row r="631" spans="3:3" ht="14.25" customHeight="1" x14ac:dyDescent="0.2">
      <c r="C631" s="4"/>
    </row>
    <row r="632" spans="3:3" ht="14.25" customHeight="1" x14ac:dyDescent="0.2">
      <c r="C632" s="4"/>
    </row>
    <row r="633" spans="3:3" ht="14.25" customHeight="1" x14ac:dyDescent="0.2">
      <c r="C633" s="4"/>
    </row>
    <row r="634" spans="3:3" ht="14.25" customHeight="1" x14ac:dyDescent="0.2">
      <c r="C634" s="4"/>
    </row>
    <row r="635" spans="3:3" ht="14.25" customHeight="1" x14ac:dyDescent="0.2">
      <c r="C635" s="4"/>
    </row>
    <row r="636" spans="3:3" ht="14.25" customHeight="1" x14ac:dyDescent="0.2">
      <c r="C636" s="4"/>
    </row>
    <row r="637" spans="3:3" ht="14.25" customHeight="1" x14ac:dyDescent="0.2">
      <c r="C637" s="4"/>
    </row>
    <row r="638" spans="3:3" ht="14.25" customHeight="1" x14ac:dyDescent="0.2">
      <c r="C638" s="4"/>
    </row>
    <row r="639" spans="3:3" ht="14.25" customHeight="1" x14ac:dyDescent="0.2">
      <c r="C639" s="4"/>
    </row>
    <row r="640" spans="3:3" ht="14.25" customHeight="1" x14ac:dyDescent="0.2">
      <c r="C640" s="4"/>
    </row>
    <row r="641" spans="3:3" ht="14.25" customHeight="1" x14ac:dyDescent="0.2">
      <c r="C641" s="4"/>
    </row>
    <row r="642" spans="3:3" ht="14.25" customHeight="1" x14ac:dyDescent="0.2">
      <c r="C642" s="4"/>
    </row>
    <row r="643" spans="3:3" ht="14.25" customHeight="1" x14ac:dyDescent="0.2">
      <c r="C643" s="4"/>
    </row>
    <row r="644" spans="3:3" ht="14.25" customHeight="1" x14ac:dyDescent="0.2">
      <c r="C644" s="4"/>
    </row>
    <row r="645" spans="3:3" ht="14.25" customHeight="1" x14ac:dyDescent="0.2">
      <c r="C645" s="4"/>
    </row>
    <row r="646" spans="3:3" ht="14.25" customHeight="1" x14ac:dyDescent="0.2">
      <c r="C646" s="4"/>
    </row>
    <row r="647" spans="3:3" ht="14.25" customHeight="1" x14ac:dyDescent="0.2">
      <c r="C647" s="4"/>
    </row>
    <row r="648" spans="3:3" ht="14.25" customHeight="1" x14ac:dyDescent="0.2">
      <c r="C648" s="4"/>
    </row>
    <row r="649" spans="3:3" ht="14.25" customHeight="1" x14ac:dyDescent="0.2">
      <c r="C649" s="4"/>
    </row>
    <row r="650" spans="3:3" ht="14.25" customHeight="1" x14ac:dyDescent="0.2">
      <c r="C650" s="4"/>
    </row>
    <row r="651" spans="3:3" ht="14.25" customHeight="1" x14ac:dyDescent="0.2">
      <c r="C651" s="4"/>
    </row>
    <row r="652" spans="3:3" ht="14.25" customHeight="1" x14ac:dyDescent="0.2">
      <c r="C652" s="4"/>
    </row>
    <row r="653" spans="3:3" ht="14.25" customHeight="1" x14ac:dyDescent="0.2">
      <c r="C653" s="4"/>
    </row>
    <row r="654" spans="3:3" ht="14.25" customHeight="1" x14ac:dyDescent="0.2">
      <c r="C654" s="4"/>
    </row>
    <row r="655" spans="3:3" ht="14.25" customHeight="1" x14ac:dyDescent="0.2">
      <c r="C655" s="4"/>
    </row>
    <row r="656" spans="3:3" ht="14.25" customHeight="1" x14ac:dyDescent="0.2">
      <c r="C656" s="4"/>
    </row>
    <row r="657" spans="3:3" ht="14.25" customHeight="1" x14ac:dyDescent="0.2">
      <c r="C657" s="4"/>
    </row>
    <row r="658" spans="3:3" ht="14.25" customHeight="1" x14ac:dyDescent="0.2">
      <c r="C658" s="4"/>
    </row>
    <row r="659" spans="3:3" ht="14.25" customHeight="1" x14ac:dyDescent="0.2">
      <c r="C659" s="4"/>
    </row>
    <row r="660" spans="3:3" ht="14.25" customHeight="1" x14ac:dyDescent="0.2">
      <c r="C660" s="4"/>
    </row>
    <row r="661" spans="3:3" ht="14.25" customHeight="1" x14ac:dyDescent="0.2">
      <c r="C661" s="4"/>
    </row>
    <row r="662" spans="3:3" ht="14.25" customHeight="1" x14ac:dyDescent="0.2">
      <c r="C662" s="4"/>
    </row>
    <row r="663" spans="3:3" ht="14.25" customHeight="1" x14ac:dyDescent="0.2">
      <c r="C663" s="4"/>
    </row>
    <row r="664" spans="3:3" ht="14.25" customHeight="1" x14ac:dyDescent="0.2">
      <c r="C664" s="4"/>
    </row>
    <row r="665" spans="3:3" ht="14.25" customHeight="1" x14ac:dyDescent="0.2">
      <c r="C665" s="4"/>
    </row>
    <row r="666" spans="3:3" ht="14.25" customHeight="1" x14ac:dyDescent="0.2">
      <c r="C666" s="4"/>
    </row>
    <row r="667" spans="3:3" ht="14.25" customHeight="1" x14ac:dyDescent="0.2">
      <c r="C667" s="4"/>
    </row>
    <row r="668" spans="3:3" ht="14.25" customHeight="1" x14ac:dyDescent="0.2">
      <c r="C668" s="4"/>
    </row>
    <row r="669" spans="3:3" ht="14.25" customHeight="1" x14ac:dyDescent="0.2">
      <c r="C669" s="4"/>
    </row>
    <row r="670" spans="3:3" ht="14.25" customHeight="1" x14ac:dyDescent="0.2">
      <c r="C670" s="4"/>
    </row>
    <row r="671" spans="3:3" ht="14.25" customHeight="1" x14ac:dyDescent="0.2">
      <c r="C671" s="4"/>
    </row>
    <row r="672" spans="3:3" ht="14.25" customHeight="1" x14ac:dyDescent="0.2">
      <c r="C672" s="4"/>
    </row>
    <row r="673" spans="3:3" ht="14.25" customHeight="1" x14ac:dyDescent="0.2">
      <c r="C673" s="4"/>
    </row>
    <row r="674" spans="3:3" ht="14.25" customHeight="1" x14ac:dyDescent="0.2">
      <c r="C674" s="4"/>
    </row>
    <row r="675" spans="3:3" ht="14.25" customHeight="1" x14ac:dyDescent="0.2">
      <c r="C675" s="4"/>
    </row>
    <row r="676" spans="3:3" ht="14.25" customHeight="1" x14ac:dyDescent="0.2">
      <c r="C676" s="4"/>
    </row>
    <row r="677" spans="3:3" ht="14.25" customHeight="1" x14ac:dyDescent="0.2">
      <c r="C677" s="4"/>
    </row>
    <row r="678" spans="3:3" ht="14.25" customHeight="1" x14ac:dyDescent="0.2">
      <c r="C678" s="4"/>
    </row>
    <row r="679" spans="3:3" ht="14.25" customHeight="1" x14ac:dyDescent="0.2">
      <c r="C679" s="4"/>
    </row>
    <row r="680" spans="3:3" ht="14.25" customHeight="1" x14ac:dyDescent="0.2">
      <c r="C680" s="4"/>
    </row>
    <row r="681" spans="3:3" ht="14.25" customHeight="1" x14ac:dyDescent="0.2">
      <c r="C681" s="4"/>
    </row>
    <row r="682" spans="3:3" ht="14.25" customHeight="1" x14ac:dyDescent="0.2">
      <c r="C682" s="4"/>
    </row>
    <row r="683" spans="3:3" ht="14.25" customHeight="1" x14ac:dyDescent="0.2">
      <c r="C683" s="4"/>
    </row>
    <row r="684" spans="3:3" ht="14.25" customHeight="1" x14ac:dyDescent="0.2">
      <c r="C684" s="4"/>
    </row>
    <row r="685" spans="3:3" ht="14.25" customHeight="1" x14ac:dyDescent="0.2">
      <c r="C685" s="4"/>
    </row>
    <row r="686" spans="3:3" ht="14.25" customHeight="1" x14ac:dyDescent="0.2">
      <c r="C686" s="4"/>
    </row>
    <row r="687" spans="3:3" ht="14.25" customHeight="1" x14ac:dyDescent="0.2">
      <c r="C687" s="4"/>
    </row>
    <row r="688" spans="3:3" ht="14.25" customHeight="1" x14ac:dyDescent="0.2">
      <c r="C688" s="4"/>
    </row>
    <row r="689" spans="3:3" ht="14.25" customHeight="1" x14ac:dyDescent="0.2">
      <c r="C689" s="4"/>
    </row>
    <row r="690" spans="3:3" ht="14.25" customHeight="1" x14ac:dyDescent="0.2">
      <c r="C690" s="4"/>
    </row>
    <row r="691" spans="3:3" ht="14.25" customHeight="1" x14ac:dyDescent="0.2">
      <c r="C691" s="4"/>
    </row>
    <row r="692" spans="3:3" ht="14.25" customHeight="1" x14ac:dyDescent="0.2">
      <c r="C692" s="4"/>
    </row>
    <row r="693" spans="3:3" ht="14.25" customHeight="1" x14ac:dyDescent="0.2">
      <c r="C693" s="4"/>
    </row>
    <row r="694" spans="3:3" ht="14.25" customHeight="1" x14ac:dyDescent="0.2">
      <c r="C694" s="4"/>
    </row>
    <row r="695" spans="3:3" ht="14.25" customHeight="1" x14ac:dyDescent="0.2">
      <c r="C695" s="4"/>
    </row>
    <row r="696" spans="3:3" ht="14.25" customHeight="1" x14ac:dyDescent="0.2">
      <c r="C696" s="4"/>
    </row>
    <row r="697" spans="3:3" ht="14.25" customHeight="1" x14ac:dyDescent="0.2">
      <c r="C697" s="4"/>
    </row>
    <row r="698" spans="3:3" ht="14.25" customHeight="1" x14ac:dyDescent="0.2">
      <c r="C698" s="4"/>
    </row>
    <row r="699" spans="3:3" ht="14.25" customHeight="1" x14ac:dyDescent="0.2">
      <c r="C699" s="4"/>
    </row>
    <row r="700" spans="3:3" ht="14.25" customHeight="1" x14ac:dyDescent="0.2">
      <c r="C700" s="4"/>
    </row>
    <row r="701" spans="3:3" ht="14.25" customHeight="1" x14ac:dyDescent="0.2">
      <c r="C701" s="4"/>
    </row>
    <row r="702" spans="3:3" ht="14.25" customHeight="1" x14ac:dyDescent="0.2">
      <c r="C702" s="4"/>
    </row>
    <row r="703" spans="3:3" ht="14.25" customHeight="1" x14ac:dyDescent="0.2">
      <c r="C703" s="4"/>
    </row>
    <row r="704" spans="3:3" ht="14.25" customHeight="1" x14ac:dyDescent="0.2">
      <c r="C704" s="4"/>
    </row>
    <row r="705" spans="3:3" ht="14.25" customHeight="1" x14ac:dyDescent="0.2">
      <c r="C705" s="4"/>
    </row>
    <row r="706" spans="3:3" ht="14.25" customHeight="1" x14ac:dyDescent="0.2">
      <c r="C706" s="4"/>
    </row>
    <row r="707" spans="3:3" ht="14.25" customHeight="1" x14ac:dyDescent="0.2">
      <c r="C707" s="4"/>
    </row>
    <row r="708" spans="3:3" ht="14.25" customHeight="1" x14ac:dyDescent="0.2">
      <c r="C708" s="4"/>
    </row>
    <row r="709" spans="3:3" ht="14.25" customHeight="1" x14ac:dyDescent="0.2">
      <c r="C709" s="4"/>
    </row>
    <row r="710" spans="3:3" ht="14.25" customHeight="1" x14ac:dyDescent="0.2">
      <c r="C710" s="4"/>
    </row>
    <row r="711" spans="3:3" ht="14.25" customHeight="1" x14ac:dyDescent="0.2">
      <c r="C711" s="4"/>
    </row>
    <row r="712" spans="3:3" ht="14.25" customHeight="1" x14ac:dyDescent="0.2">
      <c r="C712" s="4"/>
    </row>
    <row r="713" spans="3:3" ht="14.25" customHeight="1" x14ac:dyDescent="0.2">
      <c r="C713" s="4"/>
    </row>
    <row r="714" spans="3:3" ht="14.25" customHeight="1" x14ac:dyDescent="0.2">
      <c r="C714" s="4"/>
    </row>
    <row r="715" spans="3:3" ht="14.25" customHeight="1" x14ac:dyDescent="0.2">
      <c r="C715" s="4"/>
    </row>
    <row r="716" spans="3:3" ht="14.25" customHeight="1" x14ac:dyDescent="0.2">
      <c r="C716" s="4"/>
    </row>
    <row r="717" spans="3:3" ht="14.25" customHeight="1" x14ac:dyDescent="0.2">
      <c r="C717" s="4"/>
    </row>
    <row r="718" spans="3:3" ht="14.25" customHeight="1" x14ac:dyDescent="0.2">
      <c r="C718" s="4"/>
    </row>
    <row r="719" spans="3:3" ht="14.25" customHeight="1" x14ac:dyDescent="0.2">
      <c r="C719" s="4"/>
    </row>
    <row r="720" spans="3:3" ht="14.25" customHeight="1" x14ac:dyDescent="0.2">
      <c r="C720" s="4"/>
    </row>
    <row r="721" spans="3:3" ht="14.25" customHeight="1" x14ac:dyDescent="0.2">
      <c r="C721" s="4"/>
    </row>
    <row r="722" spans="3:3" ht="14.25" customHeight="1" x14ac:dyDescent="0.2">
      <c r="C722" s="4"/>
    </row>
    <row r="723" spans="3:3" ht="14.25" customHeight="1" x14ac:dyDescent="0.2">
      <c r="C723" s="4"/>
    </row>
    <row r="724" spans="3:3" ht="14.25" customHeight="1" x14ac:dyDescent="0.2">
      <c r="C724" s="4"/>
    </row>
    <row r="725" spans="3:3" ht="14.25" customHeight="1" x14ac:dyDescent="0.2">
      <c r="C725" s="4"/>
    </row>
    <row r="726" spans="3:3" ht="14.25" customHeight="1" x14ac:dyDescent="0.2">
      <c r="C726" s="4"/>
    </row>
    <row r="727" spans="3:3" ht="14.25" customHeight="1" x14ac:dyDescent="0.2">
      <c r="C727" s="4"/>
    </row>
    <row r="728" spans="3:3" ht="14.25" customHeight="1" x14ac:dyDescent="0.2">
      <c r="C728" s="4"/>
    </row>
    <row r="729" spans="3:3" ht="14.25" customHeight="1" x14ac:dyDescent="0.2">
      <c r="C729" s="4"/>
    </row>
    <row r="730" spans="3:3" ht="14.25" customHeight="1" x14ac:dyDescent="0.2">
      <c r="C730" s="4"/>
    </row>
    <row r="731" spans="3:3" ht="14.25" customHeight="1" x14ac:dyDescent="0.2">
      <c r="C731" s="4"/>
    </row>
    <row r="732" spans="3:3" ht="14.25" customHeight="1" x14ac:dyDescent="0.2">
      <c r="C732" s="4"/>
    </row>
    <row r="733" spans="3:3" ht="14.25" customHeight="1" x14ac:dyDescent="0.2">
      <c r="C733" s="4"/>
    </row>
    <row r="734" spans="3:3" ht="14.25" customHeight="1" x14ac:dyDescent="0.2">
      <c r="C734" s="4"/>
    </row>
    <row r="735" spans="3:3" ht="14.25" customHeight="1" x14ac:dyDescent="0.2">
      <c r="C735" s="4"/>
    </row>
    <row r="736" spans="3:3" ht="14.25" customHeight="1" x14ac:dyDescent="0.2">
      <c r="C736" s="4"/>
    </row>
    <row r="737" spans="3:3" ht="14.25" customHeight="1" x14ac:dyDescent="0.2">
      <c r="C737" s="4"/>
    </row>
    <row r="738" spans="3:3" ht="14.25" customHeight="1" x14ac:dyDescent="0.2">
      <c r="C738" s="4"/>
    </row>
    <row r="739" spans="3:3" ht="14.25" customHeight="1" x14ac:dyDescent="0.2">
      <c r="C739" s="4"/>
    </row>
    <row r="740" spans="3:3" ht="14.25" customHeight="1" x14ac:dyDescent="0.2">
      <c r="C740" s="4"/>
    </row>
    <row r="741" spans="3:3" ht="14.25" customHeight="1" x14ac:dyDescent="0.2">
      <c r="C741" s="4"/>
    </row>
    <row r="742" spans="3:3" ht="14.25" customHeight="1" x14ac:dyDescent="0.2">
      <c r="C742" s="4"/>
    </row>
    <row r="743" spans="3:3" ht="14.25" customHeight="1" x14ac:dyDescent="0.2">
      <c r="C743" s="4"/>
    </row>
    <row r="744" spans="3:3" ht="14.25" customHeight="1" x14ac:dyDescent="0.2">
      <c r="C744" s="4"/>
    </row>
    <row r="745" spans="3:3" ht="14.25" customHeight="1" x14ac:dyDescent="0.2">
      <c r="C745" s="4"/>
    </row>
    <row r="746" spans="3:3" ht="14.25" customHeight="1" x14ac:dyDescent="0.2">
      <c r="C746" s="4"/>
    </row>
    <row r="747" spans="3:3" ht="14.25" customHeight="1" x14ac:dyDescent="0.2">
      <c r="C747" s="4"/>
    </row>
    <row r="748" spans="3:3" ht="14.25" customHeight="1" x14ac:dyDescent="0.2">
      <c r="C748" s="4"/>
    </row>
    <row r="749" spans="3:3" ht="14.25" customHeight="1" x14ac:dyDescent="0.2">
      <c r="C749" s="4"/>
    </row>
    <row r="750" spans="3:3" ht="14.25" customHeight="1" x14ac:dyDescent="0.2">
      <c r="C750" s="4"/>
    </row>
    <row r="751" spans="3:3" ht="14.25" customHeight="1" x14ac:dyDescent="0.2">
      <c r="C751" s="4"/>
    </row>
    <row r="752" spans="3:3" ht="14.25" customHeight="1" x14ac:dyDescent="0.2">
      <c r="C752" s="4"/>
    </row>
    <row r="753" spans="3:3" ht="14.25" customHeight="1" x14ac:dyDescent="0.2">
      <c r="C753" s="4"/>
    </row>
    <row r="754" spans="3:3" ht="14.25" customHeight="1" x14ac:dyDescent="0.2">
      <c r="C754" s="4"/>
    </row>
    <row r="755" spans="3:3" ht="14.25" customHeight="1" x14ac:dyDescent="0.2">
      <c r="C755" s="4"/>
    </row>
    <row r="756" spans="3:3" ht="14.25" customHeight="1" x14ac:dyDescent="0.2">
      <c r="C756" s="4"/>
    </row>
    <row r="757" spans="3:3" ht="14.25" customHeight="1" x14ac:dyDescent="0.2">
      <c r="C757" s="4"/>
    </row>
    <row r="758" spans="3:3" ht="14.25" customHeight="1" x14ac:dyDescent="0.2">
      <c r="C758" s="4"/>
    </row>
    <row r="759" spans="3:3" ht="14.25" customHeight="1" x14ac:dyDescent="0.2">
      <c r="C759" s="4"/>
    </row>
    <row r="760" spans="3:3" ht="14.25" customHeight="1" x14ac:dyDescent="0.2">
      <c r="C760" s="4"/>
    </row>
    <row r="761" spans="3:3" ht="14.25" customHeight="1" x14ac:dyDescent="0.2">
      <c r="C761" s="4"/>
    </row>
    <row r="762" spans="3:3" ht="14.25" customHeight="1" x14ac:dyDescent="0.2">
      <c r="C762" s="4"/>
    </row>
    <row r="763" spans="3:3" ht="14.25" customHeight="1" x14ac:dyDescent="0.2">
      <c r="C763" s="4"/>
    </row>
    <row r="764" spans="3:3" ht="14.25" customHeight="1" x14ac:dyDescent="0.2">
      <c r="C764" s="4"/>
    </row>
    <row r="765" spans="3:3" ht="14.25" customHeight="1" x14ac:dyDescent="0.2">
      <c r="C765" s="4"/>
    </row>
    <row r="766" spans="3:3" ht="14.25" customHeight="1" x14ac:dyDescent="0.2">
      <c r="C766" s="4"/>
    </row>
    <row r="767" spans="3:3" ht="14.25" customHeight="1" x14ac:dyDescent="0.2">
      <c r="C767" s="4"/>
    </row>
    <row r="768" spans="3:3" ht="14.25" customHeight="1" x14ac:dyDescent="0.2">
      <c r="C768" s="4"/>
    </row>
    <row r="769" spans="3:3" ht="14.25" customHeight="1" x14ac:dyDescent="0.2">
      <c r="C769" s="4"/>
    </row>
    <row r="770" spans="3:3" ht="14.25" customHeight="1" x14ac:dyDescent="0.2">
      <c r="C770" s="4"/>
    </row>
    <row r="771" spans="3:3" ht="14.25" customHeight="1" x14ac:dyDescent="0.2">
      <c r="C771" s="4"/>
    </row>
    <row r="772" spans="3:3" ht="14.25" customHeight="1" x14ac:dyDescent="0.2">
      <c r="C772" s="4"/>
    </row>
    <row r="773" spans="3:3" ht="14.25" customHeight="1" x14ac:dyDescent="0.2">
      <c r="C773" s="4"/>
    </row>
    <row r="774" spans="3:3" ht="14.25" customHeight="1" x14ac:dyDescent="0.2">
      <c r="C774" s="4"/>
    </row>
    <row r="775" spans="3:3" ht="14.25" customHeight="1" x14ac:dyDescent="0.2">
      <c r="C775" s="4"/>
    </row>
    <row r="776" spans="3:3" ht="14.25" customHeight="1" x14ac:dyDescent="0.2">
      <c r="C776" s="4"/>
    </row>
    <row r="777" spans="3:3" ht="14.25" customHeight="1" x14ac:dyDescent="0.2">
      <c r="C777" s="4"/>
    </row>
    <row r="778" spans="3:3" ht="14.25" customHeight="1" x14ac:dyDescent="0.2">
      <c r="C778" s="4"/>
    </row>
    <row r="779" spans="3:3" ht="14.25" customHeight="1" x14ac:dyDescent="0.2">
      <c r="C779" s="4"/>
    </row>
    <row r="780" spans="3:3" ht="14.25" customHeight="1" x14ac:dyDescent="0.2">
      <c r="C780" s="4"/>
    </row>
    <row r="781" spans="3:3" ht="14.25" customHeight="1" x14ac:dyDescent="0.2">
      <c r="C781" s="4"/>
    </row>
    <row r="782" spans="3:3" ht="14.25" customHeight="1" x14ac:dyDescent="0.2">
      <c r="C782" s="4"/>
    </row>
    <row r="783" spans="3:3" ht="14.25" customHeight="1" x14ac:dyDescent="0.2">
      <c r="C783" s="4"/>
    </row>
    <row r="784" spans="3:3" ht="14.25" customHeight="1" x14ac:dyDescent="0.2">
      <c r="C784" s="4"/>
    </row>
    <row r="785" spans="3:3" ht="14.25" customHeight="1" x14ac:dyDescent="0.2">
      <c r="C785" s="4"/>
    </row>
    <row r="786" spans="3:3" ht="14.25" customHeight="1" x14ac:dyDescent="0.2">
      <c r="C786" s="4"/>
    </row>
    <row r="787" spans="3:3" ht="14.25" customHeight="1" x14ac:dyDescent="0.2">
      <c r="C787" s="4"/>
    </row>
    <row r="788" spans="3:3" ht="14.25" customHeight="1" x14ac:dyDescent="0.2">
      <c r="C788" s="4"/>
    </row>
    <row r="789" spans="3:3" ht="14.25" customHeight="1" x14ac:dyDescent="0.2">
      <c r="C789" s="4"/>
    </row>
    <row r="790" spans="3:3" ht="14.25" customHeight="1" x14ac:dyDescent="0.2">
      <c r="C790" s="4"/>
    </row>
    <row r="791" spans="3:3" ht="14.25" customHeight="1" x14ac:dyDescent="0.2">
      <c r="C791" s="4"/>
    </row>
    <row r="792" spans="3:3" ht="14.25" customHeight="1" x14ac:dyDescent="0.2">
      <c r="C792" s="4"/>
    </row>
    <row r="793" spans="3:3" ht="14.25" customHeight="1" x14ac:dyDescent="0.2">
      <c r="C793" s="4"/>
    </row>
    <row r="794" spans="3:3" ht="14.25" customHeight="1" x14ac:dyDescent="0.2">
      <c r="C794" s="4"/>
    </row>
    <row r="795" spans="3:3" ht="14.25" customHeight="1" x14ac:dyDescent="0.2">
      <c r="C795" s="4"/>
    </row>
    <row r="796" spans="3:3" ht="14.25" customHeight="1" x14ac:dyDescent="0.2">
      <c r="C796" s="4"/>
    </row>
    <row r="797" spans="3:3" ht="14.25" customHeight="1" x14ac:dyDescent="0.2">
      <c r="C797" s="4"/>
    </row>
    <row r="798" spans="3:3" ht="14.25" customHeight="1" x14ac:dyDescent="0.2">
      <c r="C798" s="4"/>
    </row>
    <row r="799" spans="3:3" ht="14.25" customHeight="1" x14ac:dyDescent="0.2">
      <c r="C799" s="4"/>
    </row>
    <row r="800" spans="3:3" ht="14.25" customHeight="1" x14ac:dyDescent="0.2">
      <c r="C800" s="4"/>
    </row>
    <row r="801" spans="3:3" ht="14.25" customHeight="1" x14ac:dyDescent="0.2">
      <c r="C801" s="4"/>
    </row>
    <row r="802" spans="3:3" ht="14.25" customHeight="1" x14ac:dyDescent="0.2">
      <c r="C802" s="4"/>
    </row>
    <row r="803" spans="3:3" ht="14.25" customHeight="1" x14ac:dyDescent="0.2">
      <c r="C803" s="4"/>
    </row>
    <row r="804" spans="3:3" ht="14.25" customHeight="1" x14ac:dyDescent="0.2">
      <c r="C804" s="4"/>
    </row>
    <row r="805" spans="3:3" ht="14.25" customHeight="1" x14ac:dyDescent="0.2">
      <c r="C805" s="4"/>
    </row>
    <row r="806" spans="3:3" ht="14.25" customHeight="1" x14ac:dyDescent="0.2">
      <c r="C806" s="4"/>
    </row>
    <row r="807" spans="3:3" ht="14.25" customHeight="1" x14ac:dyDescent="0.2">
      <c r="C807" s="4"/>
    </row>
    <row r="808" spans="3:3" ht="14.25" customHeight="1" x14ac:dyDescent="0.2">
      <c r="C808" s="4"/>
    </row>
    <row r="809" spans="3:3" ht="14.25" customHeight="1" x14ac:dyDescent="0.2">
      <c r="C809" s="4"/>
    </row>
    <row r="810" spans="3:3" ht="14.25" customHeight="1" x14ac:dyDescent="0.2">
      <c r="C810" s="4"/>
    </row>
    <row r="811" spans="3:3" ht="14.25" customHeight="1" x14ac:dyDescent="0.2">
      <c r="C811" s="4"/>
    </row>
    <row r="812" spans="3:3" ht="14.25" customHeight="1" x14ac:dyDescent="0.2">
      <c r="C812" s="4"/>
    </row>
    <row r="813" spans="3:3" ht="14.25" customHeight="1" x14ac:dyDescent="0.2">
      <c r="C813" s="4"/>
    </row>
    <row r="814" spans="3:3" ht="14.25" customHeight="1" x14ac:dyDescent="0.2">
      <c r="C814" s="4"/>
    </row>
    <row r="815" spans="3:3" ht="14.25" customHeight="1" x14ac:dyDescent="0.2">
      <c r="C815" s="4"/>
    </row>
    <row r="816" spans="3:3" ht="14.25" customHeight="1" x14ac:dyDescent="0.2">
      <c r="C816" s="4"/>
    </row>
    <row r="817" spans="3:3" ht="14.25" customHeight="1" x14ac:dyDescent="0.2">
      <c r="C817" s="4"/>
    </row>
    <row r="818" spans="3:3" ht="14.25" customHeight="1" x14ac:dyDescent="0.2">
      <c r="C818" s="4"/>
    </row>
    <row r="819" spans="3:3" ht="14.25" customHeight="1" x14ac:dyDescent="0.2">
      <c r="C819" s="4"/>
    </row>
    <row r="820" spans="3:3" ht="14.25" customHeight="1" x14ac:dyDescent="0.2">
      <c r="C820" s="4"/>
    </row>
    <row r="821" spans="3:3" ht="14.25" customHeight="1" x14ac:dyDescent="0.2">
      <c r="C821" s="4"/>
    </row>
    <row r="822" spans="3:3" ht="14.25" customHeight="1" x14ac:dyDescent="0.2">
      <c r="C822" s="4"/>
    </row>
    <row r="823" spans="3:3" ht="14.25" customHeight="1" x14ac:dyDescent="0.2">
      <c r="C823" s="4"/>
    </row>
    <row r="824" spans="3:3" ht="14.25" customHeight="1" x14ac:dyDescent="0.2">
      <c r="C824" s="4"/>
    </row>
    <row r="825" spans="3:3" ht="14.25" customHeight="1" x14ac:dyDescent="0.2">
      <c r="C825" s="4"/>
    </row>
    <row r="826" spans="3:3" ht="14.25" customHeight="1" x14ac:dyDescent="0.2">
      <c r="C826" s="4"/>
    </row>
    <row r="827" spans="3:3" ht="14.25" customHeight="1" x14ac:dyDescent="0.2">
      <c r="C827" s="4"/>
    </row>
    <row r="828" spans="3:3" ht="14.25" customHeight="1" x14ac:dyDescent="0.2">
      <c r="C828" s="4"/>
    </row>
    <row r="829" spans="3:3" ht="14.25" customHeight="1" x14ac:dyDescent="0.2">
      <c r="C829" s="4"/>
    </row>
    <row r="830" spans="3:3" ht="14.25" customHeight="1" x14ac:dyDescent="0.2">
      <c r="C830" s="4"/>
    </row>
    <row r="831" spans="3:3" ht="14.25" customHeight="1" x14ac:dyDescent="0.2">
      <c r="C831" s="4"/>
    </row>
    <row r="832" spans="3:3" ht="14.25" customHeight="1" x14ac:dyDescent="0.2">
      <c r="C832" s="4"/>
    </row>
    <row r="833" spans="3:3" ht="14.25" customHeight="1" x14ac:dyDescent="0.2">
      <c r="C833" s="4"/>
    </row>
    <row r="834" spans="3:3" ht="14.25" customHeight="1" x14ac:dyDescent="0.2">
      <c r="C834" s="4"/>
    </row>
    <row r="835" spans="3:3" ht="14.25" customHeight="1" x14ac:dyDescent="0.2">
      <c r="C835" s="4"/>
    </row>
    <row r="836" spans="3:3" ht="14.25" customHeight="1" x14ac:dyDescent="0.2">
      <c r="C836" s="4"/>
    </row>
    <row r="837" spans="3:3" ht="14.25" customHeight="1" x14ac:dyDescent="0.2">
      <c r="C837" s="4"/>
    </row>
    <row r="838" spans="3:3" ht="14.25" customHeight="1" x14ac:dyDescent="0.2">
      <c r="C838" s="4"/>
    </row>
    <row r="839" spans="3:3" ht="14.25" customHeight="1" x14ac:dyDescent="0.2">
      <c r="C839" s="4"/>
    </row>
    <row r="840" spans="3:3" ht="14.25" customHeight="1" x14ac:dyDescent="0.2">
      <c r="C840" s="4"/>
    </row>
    <row r="841" spans="3:3" ht="14.25" customHeight="1" x14ac:dyDescent="0.2">
      <c r="C841" s="4"/>
    </row>
    <row r="842" spans="3:3" ht="14.25" customHeight="1" x14ac:dyDescent="0.2">
      <c r="C842" s="4"/>
    </row>
    <row r="843" spans="3:3" ht="14.25" customHeight="1" x14ac:dyDescent="0.2">
      <c r="C843" s="4"/>
    </row>
    <row r="844" spans="3:3" ht="14.25" customHeight="1" x14ac:dyDescent="0.2">
      <c r="C844" s="4"/>
    </row>
    <row r="845" spans="3:3" ht="14.25" customHeight="1" x14ac:dyDescent="0.2">
      <c r="C845" s="4"/>
    </row>
    <row r="846" spans="3:3" ht="14.25" customHeight="1" x14ac:dyDescent="0.2">
      <c r="C846" s="4"/>
    </row>
    <row r="847" spans="3:3" ht="14.25" customHeight="1" x14ac:dyDescent="0.2">
      <c r="C847" s="4"/>
    </row>
    <row r="848" spans="3:3" ht="14.25" customHeight="1" x14ac:dyDescent="0.2">
      <c r="C848" s="4"/>
    </row>
    <row r="849" spans="3:3" ht="14.25" customHeight="1" x14ac:dyDescent="0.2">
      <c r="C849" s="4"/>
    </row>
    <row r="850" spans="3:3" ht="14.25" customHeight="1" x14ac:dyDescent="0.2">
      <c r="C850" s="4"/>
    </row>
    <row r="851" spans="3:3" ht="14.25" customHeight="1" x14ac:dyDescent="0.2">
      <c r="C851" s="4"/>
    </row>
    <row r="852" spans="3:3" ht="14.25" customHeight="1" x14ac:dyDescent="0.2">
      <c r="C852" s="4"/>
    </row>
    <row r="853" spans="3:3" ht="14.25" customHeight="1" x14ac:dyDescent="0.2">
      <c r="C853" s="4"/>
    </row>
    <row r="854" spans="3:3" ht="14.25" customHeight="1" x14ac:dyDescent="0.2">
      <c r="C854" s="4"/>
    </row>
    <row r="855" spans="3:3" ht="14.25" customHeight="1" x14ac:dyDescent="0.2">
      <c r="C855" s="4"/>
    </row>
    <row r="856" spans="3:3" ht="14.25" customHeight="1" x14ac:dyDescent="0.2">
      <c r="C856" s="4"/>
    </row>
    <row r="857" spans="3:3" ht="14.25" customHeight="1" x14ac:dyDescent="0.2">
      <c r="C857" s="4"/>
    </row>
    <row r="858" spans="3:3" ht="14.25" customHeight="1" x14ac:dyDescent="0.2">
      <c r="C858" s="4"/>
    </row>
    <row r="859" spans="3:3" ht="14.25" customHeight="1" x14ac:dyDescent="0.2">
      <c r="C859" s="4"/>
    </row>
    <row r="860" spans="3:3" ht="14.25" customHeight="1" x14ac:dyDescent="0.2">
      <c r="C860" s="4"/>
    </row>
    <row r="861" spans="3:3" ht="14.25" customHeight="1" x14ac:dyDescent="0.2">
      <c r="C861" s="4"/>
    </row>
    <row r="862" spans="3:3" ht="14.25" customHeight="1" x14ac:dyDescent="0.2">
      <c r="C862" s="4"/>
    </row>
    <row r="863" spans="3:3" ht="14.25" customHeight="1" x14ac:dyDescent="0.2">
      <c r="C863" s="4"/>
    </row>
    <row r="864" spans="3:3" ht="14.25" customHeight="1" x14ac:dyDescent="0.2">
      <c r="C864" s="4"/>
    </row>
    <row r="865" spans="3:3" ht="14.25" customHeight="1" x14ac:dyDescent="0.2">
      <c r="C865" s="4"/>
    </row>
    <row r="866" spans="3:3" ht="14.25" customHeight="1" x14ac:dyDescent="0.2">
      <c r="C866" s="4"/>
    </row>
    <row r="867" spans="3:3" ht="14.25" customHeight="1" x14ac:dyDescent="0.2">
      <c r="C867" s="4"/>
    </row>
    <row r="868" spans="3:3" ht="14.25" customHeight="1" x14ac:dyDescent="0.2">
      <c r="C868" s="4"/>
    </row>
    <row r="869" spans="3:3" ht="14.25" customHeight="1" x14ac:dyDescent="0.2">
      <c r="C869" s="4"/>
    </row>
    <row r="870" spans="3:3" ht="14.25" customHeight="1" x14ac:dyDescent="0.2">
      <c r="C870" s="4"/>
    </row>
    <row r="871" spans="3:3" ht="14.25" customHeight="1" x14ac:dyDescent="0.2">
      <c r="C871" s="4"/>
    </row>
    <row r="872" spans="3:3" ht="14.25" customHeight="1" x14ac:dyDescent="0.2">
      <c r="C872" s="4"/>
    </row>
    <row r="873" spans="3:3" ht="14.25" customHeight="1" x14ac:dyDescent="0.2">
      <c r="C873" s="4"/>
    </row>
    <row r="874" spans="3:3" ht="14.25" customHeight="1" x14ac:dyDescent="0.2">
      <c r="C874" s="4"/>
    </row>
    <row r="875" spans="3:3" ht="14.25" customHeight="1" x14ac:dyDescent="0.2">
      <c r="C875" s="4"/>
    </row>
    <row r="876" spans="3:3" ht="14.25" customHeight="1" x14ac:dyDescent="0.2">
      <c r="C876" s="4"/>
    </row>
    <row r="877" spans="3:3" ht="14.25" customHeight="1" x14ac:dyDescent="0.2">
      <c r="C877" s="4"/>
    </row>
    <row r="878" spans="3:3" ht="14.25" customHeight="1" x14ac:dyDescent="0.2">
      <c r="C878" s="4"/>
    </row>
    <row r="879" spans="3:3" ht="14.25" customHeight="1" x14ac:dyDescent="0.2">
      <c r="C879" s="4"/>
    </row>
    <row r="880" spans="3:3" ht="14.25" customHeight="1" x14ac:dyDescent="0.2">
      <c r="C880" s="4"/>
    </row>
    <row r="881" spans="3:3" ht="14.25" customHeight="1" x14ac:dyDescent="0.2">
      <c r="C881" s="4"/>
    </row>
    <row r="882" spans="3:3" ht="14.25" customHeight="1" x14ac:dyDescent="0.2">
      <c r="C882" s="4"/>
    </row>
    <row r="883" spans="3:3" ht="14.25" customHeight="1" x14ac:dyDescent="0.2">
      <c r="C883" s="4"/>
    </row>
    <row r="884" spans="3:3" ht="14.25" customHeight="1" x14ac:dyDescent="0.2">
      <c r="C884" s="4"/>
    </row>
    <row r="885" spans="3:3" ht="14.25" customHeight="1" x14ac:dyDescent="0.2">
      <c r="C885" s="4"/>
    </row>
    <row r="886" spans="3:3" ht="14.25" customHeight="1" x14ac:dyDescent="0.2">
      <c r="C886" s="4"/>
    </row>
    <row r="887" spans="3:3" ht="14.25" customHeight="1" x14ac:dyDescent="0.2">
      <c r="C887" s="4"/>
    </row>
    <row r="888" spans="3:3" ht="14.25" customHeight="1" x14ac:dyDescent="0.2">
      <c r="C888" s="4"/>
    </row>
    <row r="889" spans="3:3" ht="14.25" customHeight="1" x14ac:dyDescent="0.2">
      <c r="C889" s="4"/>
    </row>
    <row r="890" spans="3:3" ht="14.25" customHeight="1" x14ac:dyDescent="0.2">
      <c r="C890" s="4"/>
    </row>
    <row r="891" spans="3:3" ht="14.25" customHeight="1" x14ac:dyDescent="0.2">
      <c r="C891" s="4"/>
    </row>
    <row r="892" spans="3:3" ht="14.25" customHeight="1" x14ac:dyDescent="0.2">
      <c r="C892" s="4"/>
    </row>
    <row r="893" spans="3:3" ht="14.25" customHeight="1" x14ac:dyDescent="0.2">
      <c r="C893" s="4"/>
    </row>
    <row r="894" spans="3:3" ht="14.25" customHeight="1" x14ac:dyDescent="0.2">
      <c r="C894" s="4"/>
    </row>
    <row r="895" spans="3:3" ht="14.25" customHeight="1" x14ac:dyDescent="0.2">
      <c r="C895" s="4"/>
    </row>
    <row r="896" spans="3:3" ht="14.25" customHeight="1" x14ac:dyDescent="0.2">
      <c r="C896" s="4"/>
    </row>
    <row r="897" spans="3:3" ht="14.25" customHeight="1" x14ac:dyDescent="0.2">
      <c r="C897" s="4"/>
    </row>
    <row r="898" spans="3:3" ht="14.25" customHeight="1" x14ac:dyDescent="0.2">
      <c r="C898" s="4"/>
    </row>
    <row r="899" spans="3:3" ht="14.25" customHeight="1" x14ac:dyDescent="0.2">
      <c r="C899" s="4"/>
    </row>
    <row r="900" spans="3:3" ht="14.25" customHeight="1" x14ac:dyDescent="0.2">
      <c r="C900" s="4"/>
    </row>
    <row r="901" spans="3:3" ht="14.25" customHeight="1" x14ac:dyDescent="0.2">
      <c r="C901" s="4"/>
    </row>
    <row r="902" spans="3:3" ht="14.25" customHeight="1" x14ac:dyDescent="0.2">
      <c r="C902" s="4"/>
    </row>
    <row r="903" spans="3:3" ht="14.25" customHeight="1" x14ac:dyDescent="0.2">
      <c r="C903" s="4"/>
    </row>
    <row r="904" spans="3:3" ht="14.25" customHeight="1" x14ac:dyDescent="0.2">
      <c r="C904" s="4"/>
    </row>
    <row r="905" spans="3:3" ht="14.25" customHeight="1" x14ac:dyDescent="0.2">
      <c r="C905" s="4"/>
    </row>
    <row r="906" spans="3:3" ht="14.25" customHeight="1" x14ac:dyDescent="0.2">
      <c r="C906" s="4"/>
    </row>
    <row r="907" spans="3:3" ht="14.25" customHeight="1" x14ac:dyDescent="0.2">
      <c r="C907" s="4"/>
    </row>
    <row r="908" spans="3:3" ht="14.25" customHeight="1" x14ac:dyDescent="0.2">
      <c r="C908" s="4"/>
    </row>
    <row r="909" spans="3:3" ht="14.25" customHeight="1" x14ac:dyDescent="0.2">
      <c r="C909" s="4"/>
    </row>
    <row r="910" spans="3:3" ht="14.25" customHeight="1" x14ac:dyDescent="0.2">
      <c r="C910" s="4"/>
    </row>
    <row r="911" spans="3:3" ht="14.25" customHeight="1" x14ac:dyDescent="0.2">
      <c r="C911" s="4"/>
    </row>
    <row r="912" spans="3:3" ht="14.25" customHeight="1" x14ac:dyDescent="0.2">
      <c r="C912" s="4"/>
    </row>
    <row r="913" spans="3:3" ht="14.25" customHeight="1" x14ac:dyDescent="0.2">
      <c r="C913" s="4"/>
    </row>
    <row r="914" spans="3:3" ht="14.25" customHeight="1" x14ac:dyDescent="0.2">
      <c r="C914" s="4"/>
    </row>
    <row r="915" spans="3:3" ht="14.25" customHeight="1" x14ac:dyDescent="0.2">
      <c r="C915" s="4"/>
    </row>
    <row r="916" spans="3:3" ht="14.25" customHeight="1" x14ac:dyDescent="0.2">
      <c r="C916" s="4"/>
    </row>
    <row r="917" spans="3:3" ht="14.25" customHeight="1" x14ac:dyDescent="0.2">
      <c r="C917" s="4"/>
    </row>
    <row r="918" spans="3:3" ht="14.25" customHeight="1" x14ac:dyDescent="0.2">
      <c r="C918" s="4"/>
    </row>
    <row r="919" spans="3:3" ht="14.25" customHeight="1" x14ac:dyDescent="0.2">
      <c r="C919" s="4"/>
    </row>
    <row r="920" spans="3:3" ht="14.25" customHeight="1" x14ac:dyDescent="0.2">
      <c r="C920" s="4"/>
    </row>
    <row r="921" spans="3:3" ht="14.25" customHeight="1" x14ac:dyDescent="0.2">
      <c r="C921" s="4"/>
    </row>
    <row r="922" spans="3:3" ht="14.25" customHeight="1" x14ac:dyDescent="0.2">
      <c r="C922" s="4"/>
    </row>
    <row r="923" spans="3:3" ht="14.25" customHeight="1" x14ac:dyDescent="0.2">
      <c r="C923" s="4"/>
    </row>
    <row r="924" spans="3:3" ht="14.25" customHeight="1" x14ac:dyDescent="0.2">
      <c r="C924" s="4"/>
    </row>
    <row r="925" spans="3:3" ht="14.25" customHeight="1" x14ac:dyDescent="0.2">
      <c r="C925" s="4"/>
    </row>
    <row r="926" spans="3:3" ht="14.25" customHeight="1" x14ac:dyDescent="0.2">
      <c r="C926" s="4"/>
    </row>
    <row r="927" spans="3:3" ht="14.25" customHeight="1" x14ac:dyDescent="0.2">
      <c r="C927" s="4"/>
    </row>
    <row r="928" spans="3:3" ht="14.25" customHeight="1" x14ac:dyDescent="0.2">
      <c r="C928" s="4"/>
    </row>
    <row r="929" spans="3:3" ht="14.25" customHeight="1" x14ac:dyDescent="0.2">
      <c r="C929" s="4"/>
    </row>
    <row r="930" spans="3:3" ht="14.25" customHeight="1" x14ac:dyDescent="0.2">
      <c r="C930" s="4"/>
    </row>
    <row r="931" spans="3:3" ht="14.25" customHeight="1" x14ac:dyDescent="0.2">
      <c r="C931" s="4"/>
    </row>
    <row r="932" spans="3:3" ht="14.25" customHeight="1" x14ac:dyDescent="0.2">
      <c r="C932" s="4"/>
    </row>
    <row r="933" spans="3:3" ht="14.25" customHeight="1" x14ac:dyDescent="0.2">
      <c r="C933" s="4"/>
    </row>
    <row r="934" spans="3:3" ht="14.25" customHeight="1" x14ac:dyDescent="0.2">
      <c r="C934" s="4"/>
    </row>
    <row r="935" spans="3:3" ht="14.25" customHeight="1" x14ac:dyDescent="0.2">
      <c r="C935" s="4"/>
    </row>
    <row r="936" spans="3:3" ht="14.25" customHeight="1" x14ac:dyDescent="0.2">
      <c r="C936" s="4"/>
    </row>
    <row r="937" spans="3:3" ht="14.25" customHeight="1" x14ac:dyDescent="0.2">
      <c r="C937" s="4"/>
    </row>
    <row r="938" spans="3:3" ht="14.25" customHeight="1" x14ac:dyDescent="0.2">
      <c r="C938" s="4"/>
    </row>
    <row r="939" spans="3:3" ht="14.25" customHeight="1" x14ac:dyDescent="0.2">
      <c r="C939" s="4"/>
    </row>
    <row r="940" spans="3:3" ht="14.25" customHeight="1" x14ac:dyDescent="0.2">
      <c r="C940" s="4"/>
    </row>
    <row r="941" spans="3:3" ht="14.25" customHeight="1" x14ac:dyDescent="0.2">
      <c r="C941" s="4"/>
    </row>
    <row r="942" spans="3:3" ht="14.25" customHeight="1" x14ac:dyDescent="0.2">
      <c r="C942" s="4"/>
    </row>
    <row r="943" spans="3:3" ht="14.25" customHeight="1" x14ac:dyDescent="0.2">
      <c r="C943" s="4"/>
    </row>
    <row r="944" spans="3:3" ht="14.25" customHeight="1" x14ac:dyDescent="0.2">
      <c r="C944" s="4"/>
    </row>
    <row r="945" spans="3:3" ht="14.25" customHeight="1" x14ac:dyDescent="0.2">
      <c r="C945" s="4"/>
    </row>
    <row r="946" spans="3:3" ht="14.25" customHeight="1" x14ac:dyDescent="0.2">
      <c r="C946" s="4"/>
    </row>
    <row r="947" spans="3:3" ht="14.25" customHeight="1" x14ac:dyDescent="0.2">
      <c r="C947" s="4"/>
    </row>
    <row r="948" spans="3:3" ht="14.25" customHeight="1" x14ac:dyDescent="0.2">
      <c r="C948" s="4"/>
    </row>
    <row r="949" spans="3:3" ht="14.25" customHeight="1" x14ac:dyDescent="0.2">
      <c r="C949" s="4"/>
    </row>
    <row r="950" spans="3:3" ht="14.25" customHeight="1" x14ac:dyDescent="0.2">
      <c r="C950" s="4"/>
    </row>
    <row r="951" spans="3:3" ht="14.25" customHeight="1" x14ac:dyDescent="0.2">
      <c r="C951" s="4"/>
    </row>
    <row r="952" spans="3:3" ht="14.25" customHeight="1" x14ac:dyDescent="0.2">
      <c r="C952" s="4"/>
    </row>
    <row r="953" spans="3:3" ht="14.25" customHeight="1" x14ac:dyDescent="0.2">
      <c r="C953" s="4"/>
    </row>
    <row r="954" spans="3:3" ht="14.25" customHeight="1" x14ac:dyDescent="0.2">
      <c r="C954" s="4"/>
    </row>
    <row r="955" spans="3:3" ht="14.25" customHeight="1" x14ac:dyDescent="0.2">
      <c r="C955" s="4"/>
    </row>
    <row r="956" spans="3:3" ht="14.25" customHeight="1" x14ac:dyDescent="0.2">
      <c r="C956" s="4"/>
    </row>
    <row r="957" spans="3:3" ht="14.25" customHeight="1" x14ac:dyDescent="0.2">
      <c r="C957" s="4"/>
    </row>
    <row r="958" spans="3:3" ht="14.25" customHeight="1" x14ac:dyDescent="0.2">
      <c r="C958" s="4"/>
    </row>
    <row r="959" spans="3:3" ht="14.25" customHeight="1" x14ac:dyDescent="0.2">
      <c r="C959" s="4"/>
    </row>
    <row r="960" spans="3:3" ht="14.25" customHeight="1" x14ac:dyDescent="0.2">
      <c r="C960" s="4"/>
    </row>
    <row r="961" spans="3:3" ht="14.25" customHeight="1" x14ac:dyDescent="0.2">
      <c r="C961" s="4"/>
    </row>
    <row r="962" spans="3:3" ht="14.25" customHeight="1" x14ac:dyDescent="0.2">
      <c r="C962" s="4"/>
    </row>
    <row r="963" spans="3:3" ht="14.25" customHeight="1" x14ac:dyDescent="0.2">
      <c r="C963" s="4"/>
    </row>
    <row r="964" spans="3:3" ht="14.25" customHeight="1" x14ac:dyDescent="0.2">
      <c r="C964" s="4"/>
    </row>
    <row r="965" spans="3:3" ht="14.25" customHeight="1" x14ac:dyDescent="0.2">
      <c r="C965" s="4"/>
    </row>
    <row r="966" spans="3:3" ht="14.25" customHeight="1" x14ac:dyDescent="0.2">
      <c r="C966" s="4"/>
    </row>
    <row r="967" spans="3:3" ht="14.25" customHeight="1" x14ac:dyDescent="0.2">
      <c r="C967" s="4"/>
    </row>
    <row r="968" spans="3:3" ht="14.25" customHeight="1" x14ac:dyDescent="0.2">
      <c r="C968" s="4"/>
    </row>
    <row r="969" spans="3:3" ht="14.25" customHeight="1" x14ac:dyDescent="0.2">
      <c r="C969" s="4"/>
    </row>
    <row r="970" spans="3:3" ht="14.25" customHeight="1" x14ac:dyDescent="0.2">
      <c r="C970" s="4"/>
    </row>
    <row r="971" spans="3:3" ht="14.25" customHeight="1" x14ac:dyDescent="0.2">
      <c r="C971" s="4"/>
    </row>
    <row r="972" spans="3:3" ht="14.25" customHeight="1" x14ac:dyDescent="0.2">
      <c r="C972" s="4"/>
    </row>
    <row r="973" spans="3:3" ht="14.25" customHeight="1" x14ac:dyDescent="0.2">
      <c r="C973" s="4"/>
    </row>
    <row r="974" spans="3:3" ht="14.25" customHeight="1" x14ac:dyDescent="0.2">
      <c r="C974" s="4"/>
    </row>
    <row r="975" spans="3:3" ht="14.25" customHeight="1" x14ac:dyDescent="0.2">
      <c r="C975" s="4"/>
    </row>
    <row r="976" spans="3:3" ht="14.25" customHeight="1" x14ac:dyDescent="0.2">
      <c r="C976" s="4"/>
    </row>
    <row r="977" spans="3:3" ht="14.25" customHeight="1" x14ac:dyDescent="0.2">
      <c r="C977" s="4"/>
    </row>
    <row r="978" spans="3:3" ht="14.25" customHeight="1" x14ac:dyDescent="0.2">
      <c r="C978" s="4"/>
    </row>
    <row r="979" spans="3:3" ht="14.25" customHeight="1" x14ac:dyDescent="0.2">
      <c r="C979" s="4"/>
    </row>
    <row r="980" spans="3:3" ht="14.25" customHeight="1" x14ac:dyDescent="0.2">
      <c r="C980" s="4"/>
    </row>
    <row r="981" spans="3:3" ht="14.25" customHeight="1" x14ac:dyDescent="0.2">
      <c r="C981" s="4"/>
    </row>
    <row r="982" spans="3:3" ht="14.25" customHeight="1" x14ac:dyDescent="0.2">
      <c r="C982" s="4"/>
    </row>
    <row r="983" spans="3:3" ht="14.25" customHeight="1" x14ac:dyDescent="0.2">
      <c r="C983" s="4"/>
    </row>
    <row r="984" spans="3:3" ht="14.25" customHeight="1" x14ac:dyDescent="0.2">
      <c r="C984" s="4"/>
    </row>
    <row r="985" spans="3:3" ht="14.25" customHeight="1" x14ac:dyDescent="0.2">
      <c r="C985" s="4"/>
    </row>
    <row r="986" spans="3:3" ht="14.25" customHeight="1" x14ac:dyDescent="0.2">
      <c r="C986" s="4"/>
    </row>
    <row r="987" spans="3:3" ht="14.25" customHeight="1" x14ac:dyDescent="0.2">
      <c r="C987" s="4"/>
    </row>
    <row r="988" spans="3:3" ht="14.25" customHeight="1" x14ac:dyDescent="0.2">
      <c r="C988" s="4"/>
    </row>
    <row r="989" spans="3:3" ht="14.25" customHeight="1" x14ac:dyDescent="0.2">
      <c r="C989" s="4"/>
    </row>
    <row r="990" spans="3:3" ht="14.25" customHeight="1" x14ac:dyDescent="0.2">
      <c r="C990" s="4"/>
    </row>
    <row r="991" spans="3:3" ht="14.25" customHeight="1" x14ac:dyDescent="0.2">
      <c r="C991" s="4"/>
    </row>
    <row r="992" spans="3:3" ht="14.25" customHeight="1" x14ac:dyDescent="0.2">
      <c r="C992" s="4"/>
    </row>
    <row r="993" spans="3:3" ht="14.25" customHeight="1" x14ac:dyDescent="0.2">
      <c r="C993" s="4"/>
    </row>
    <row r="994" spans="3:3" ht="14.25" customHeight="1" x14ac:dyDescent="0.2">
      <c r="C994" s="4"/>
    </row>
    <row r="995" spans="3:3" ht="14.25" customHeight="1" x14ac:dyDescent="0.2">
      <c r="C995" s="4"/>
    </row>
    <row r="996" spans="3:3" ht="14.25" customHeight="1" x14ac:dyDescent="0.2">
      <c r="C996" s="4"/>
    </row>
    <row r="997" spans="3:3" ht="14.25" customHeight="1" x14ac:dyDescent="0.2">
      <c r="C997" s="4"/>
    </row>
    <row r="998" spans="3:3" ht="14.25" customHeight="1" x14ac:dyDescent="0.2">
      <c r="C998" s="4"/>
    </row>
    <row r="999" spans="3:3" ht="14.25" customHeight="1" x14ac:dyDescent="0.2">
      <c r="C999" s="4"/>
    </row>
    <row r="1000" spans="3:3" ht="14.25" customHeight="1" x14ac:dyDescent="0.2">
      <c r="C1000" s="4"/>
    </row>
    <row r="1001" spans="3:3" ht="14.25" customHeight="1" x14ac:dyDescent="0.2">
      <c r="C1001" s="4"/>
    </row>
    <row r="1002" spans="3:3" ht="14.25" customHeight="1" x14ac:dyDescent="0.2">
      <c r="C1002" s="4"/>
    </row>
    <row r="1003" spans="3:3" ht="14.25" customHeight="1" x14ac:dyDescent="0.2">
      <c r="C1003" s="4"/>
    </row>
    <row r="1004" spans="3:3" ht="14.25" customHeight="1" x14ac:dyDescent="0.2">
      <c r="C1004" s="4"/>
    </row>
    <row r="1005" spans="3:3" ht="14.25" customHeight="1" x14ac:dyDescent="0.2">
      <c r="C1005" s="4"/>
    </row>
    <row r="1006" spans="3:3" ht="14.25" customHeight="1" x14ac:dyDescent="0.2">
      <c r="C1006" s="4"/>
    </row>
    <row r="1007" spans="3:3" ht="14.25" customHeight="1" x14ac:dyDescent="0.2">
      <c r="C1007" s="4"/>
    </row>
    <row r="1008" spans="3:3" ht="14.25" customHeight="1" x14ac:dyDescent="0.2">
      <c r="C1008" s="4"/>
    </row>
    <row r="1009" spans="3:3" ht="14.25" customHeight="1" x14ac:dyDescent="0.2">
      <c r="C1009" s="4"/>
    </row>
    <row r="1010" spans="3:3" ht="14.25" customHeight="1" x14ac:dyDescent="0.2">
      <c r="C1010" s="4"/>
    </row>
    <row r="1011" spans="3:3" ht="14.25" customHeight="1" x14ac:dyDescent="0.2">
      <c r="C1011" s="4"/>
    </row>
    <row r="1012" spans="3:3" ht="14.25" customHeight="1" x14ac:dyDescent="0.2">
      <c r="C1012" s="4"/>
    </row>
    <row r="1013" spans="3:3" ht="14.25" customHeight="1" x14ac:dyDescent="0.2">
      <c r="C1013" s="4"/>
    </row>
    <row r="1014" spans="3:3" ht="14.25" customHeight="1" x14ac:dyDescent="0.2">
      <c r="C1014" s="4"/>
    </row>
    <row r="1015" spans="3:3" ht="14.25" customHeight="1" x14ac:dyDescent="0.2">
      <c r="C1015" s="4"/>
    </row>
    <row r="1016" spans="3:3" ht="14.25" customHeight="1" x14ac:dyDescent="0.2">
      <c r="C1016" s="4"/>
    </row>
    <row r="1017" spans="3:3" ht="14.25" customHeight="1" x14ac:dyDescent="0.2">
      <c r="C1017" s="4"/>
    </row>
    <row r="1018" spans="3:3" ht="14.25" customHeight="1" x14ac:dyDescent="0.2">
      <c r="C1018" s="4"/>
    </row>
    <row r="1019" spans="3:3" ht="14.25" customHeight="1" x14ac:dyDescent="0.2">
      <c r="C1019" s="4"/>
    </row>
  </sheetData>
  <autoFilter ref="A1:V172" xr:uid="{00000000-0009-0000-0000-000001000000}"/>
  <mergeCells count="4">
    <mergeCell ref="N1:O1"/>
    <mergeCell ref="P1:Q1"/>
    <mergeCell ref="R1:S1"/>
    <mergeCell ref="T1:U1"/>
  </mergeCell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1"/>
  <sheetViews>
    <sheetView view="pageBreakPreview" topLeftCell="A5" zoomScale="75" zoomScaleNormal="100" zoomScaleSheetLayoutView="180" workbookViewId="0">
      <selection activeCell="G10" sqref="G10"/>
    </sheetView>
  </sheetViews>
  <sheetFormatPr baseColWidth="10" defaultColWidth="14.5" defaultRowHeight="60" customHeight="1" x14ac:dyDescent="0.2"/>
  <cols>
    <col min="1" max="3" width="21.33203125" customWidth="1"/>
    <col min="4" max="4" width="30" customWidth="1"/>
    <col min="5" max="5" width="28.83203125" customWidth="1"/>
  </cols>
  <sheetData>
    <row r="1" spans="1:5" ht="15" x14ac:dyDescent="0.2">
      <c r="A1" s="151" t="s">
        <v>693</v>
      </c>
      <c r="B1" s="151"/>
      <c r="C1" s="151"/>
      <c r="D1" s="151"/>
      <c r="E1" s="151"/>
    </row>
    <row r="2" spans="1:5" ht="15" x14ac:dyDescent="0.2">
      <c r="A2" s="166" t="s">
        <v>491</v>
      </c>
      <c r="B2" s="166" t="s">
        <v>694</v>
      </c>
      <c r="C2" s="166" t="s">
        <v>695</v>
      </c>
      <c r="D2" s="166"/>
      <c r="E2" s="166" t="s">
        <v>696</v>
      </c>
    </row>
    <row r="3" spans="1:5" ht="16" x14ac:dyDescent="0.2">
      <c r="A3" s="166"/>
      <c r="B3" s="166"/>
      <c r="C3" s="110" t="s">
        <v>697</v>
      </c>
      <c r="D3" s="110" t="s">
        <v>698</v>
      </c>
      <c r="E3" s="166"/>
    </row>
    <row r="4" spans="1:5" s="44" customFormat="1" ht="52" x14ac:dyDescent="0.15">
      <c r="A4" s="167" t="s">
        <v>699</v>
      </c>
      <c r="B4" s="168" t="s">
        <v>700</v>
      </c>
      <c r="C4" s="168" t="s">
        <v>701</v>
      </c>
      <c r="D4" s="168" t="s">
        <v>702</v>
      </c>
      <c r="E4" s="168" t="s">
        <v>703</v>
      </c>
    </row>
    <row r="5" spans="1:5" s="44" customFormat="1" ht="60" customHeight="1" x14ac:dyDescent="0.15">
      <c r="A5" s="167" t="s">
        <v>699</v>
      </c>
      <c r="B5" s="168" t="s">
        <v>704</v>
      </c>
      <c r="C5" s="168" t="s">
        <v>705</v>
      </c>
      <c r="D5" s="168" t="s">
        <v>706</v>
      </c>
      <c r="E5" s="168" t="s">
        <v>707</v>
      </c>
    </row>
    <row r="6" spans="1:5" s="44" customFormat="1" ht="43" customHeight="1" x14ac:dyDescent="0.15">
      <c r="A6" s="167" t="s">
        <v>699</v>
      </c>
      <c r="B6" s="168" t="s">
        <v>708</v>
      </c>
      <c r="C6" s="168" t="s">
        <v>709</v>
      </c>
      <c r="D6" s="168" t="s">
        <v>710</v>
      </c>
      <c r="E6" s="168" t="s">
        <v>711</v>
      </c>
    </row>
    <row r="7" spans="1:5" s="44" customFormat="1" ht="60" customHeight="1" x14ac:dyDescent="0.15">
      <c r="A7" s="167" t="s">
        <v>699</v>
      </c>
      <c r="B7" s="169" t="s">
        <v>712</v>
      </c>
      <c r="C7" s="168" t="s">
        <v>713</v>
      </c>
      <c r="D7" s="168" t="s">
        <v>714</v>
      </c>
      <c r="E7" s="168" t="s">
        <v>715</v>
      </c>
    </row>
    <row r="8" spans="1:5" s="44" customFormat="1" ht="60" customHeight="1" x14ac:dyDescent="0.15">
      <c r="A8" s="167" t="s">
        <v>699</v>
      </c>
      <c r="B8" s="168" t="s">
        <v>716</v>
      </c>
      <c r="C8" s="168" t="s">
        <v>717</v>
      </c>
      <c r="D8" s="168" t="s">
        <v>718</v>
      </c>
      <c r="E8" s="168" t="s">
        <v>719</v>
      </c>
    </row>
    <row r="9" spans="1:5" s="44" customFormat="1" ht="48" customHeight="1" x14ac:dyDescent="0.15">
      <c r="A9" s="167" t="s">
        <v>699</v>
      </c>
      <c r="B9" s="168" t="s">
        <v>720</v>
      </c>
      <c r="C9" s="168" t="s">
        <v>721</v>
      </c>
      <c r="D9" s="168" t="s">
        <v>722</v>
      </c>
      <c r="E9" s="168" t="s">
        <v>723</v>
      </c>
    </row>
    <row r="10" spans="1:5" s="44" customFormat="1" ht="60" customHeight="1" x14ac:dyDescent="0.15">
      <c r="A10" s="167" t="s">
        <v>699</v>
      </c>
      <c r="B10" s="169" t="s">
        <v>724</v>
      </c>
      <c r="C10" s="168" t="s">
        <v>725</v>
      </c>
      <c r="D10" s="168" t="s">
        <v>726</v>
      </c>
      <c r="E10" s="168" t="s">
        <v>727</v>
      </c>
    </row>
    <row r="11" spans="1:5" s="44" customFormat="1" ht="60" customHeight="1" x14ac:dyDescent="0.15">
      <c r="A11" s="167" t="s">
        <v>699</v>
      </c>
      <c r="B11" s="168" t="s">
        <v>728</v>
      </c>
      <c r="C11" s="168" t="s">
        <v>729</v>
      </c>
      <c r="D11" s="168" t="s">
        <v>730</v>
      </c>
      <c r="E11" s="168" t="s">
        <v>731</v>
      </c>
    </row>
    <row r="12" spans="1:5" s="44" customFormat="1" ht="60" customHeight="1" x14ac:dyDescent="0.15">
      <c r="A12" s="167" t="s">
        <v>699</v>
      </c>
      <c r="B12" s="168" t="s">
        <v>732</v>
      </c>
      <c r="C12" s="168" t="s">
        <v>733</v>
      </c>
      <c r="D12" s="168" t="s">
        <v>734</v>
      </c>
      <c r="E12" s="168" t="s">
        <v>735</v>
      </c>
    </row>
    <row r="13" spans="1:5" s="44" customFormat="1" ht="39" x14ac:dyDescent="0.15">
      <c r="A13" s="183" t="s">
        <v>768</v>
      </c>
      <c r="B13" s="168" t="s">
        <v>771</v>
      </c>
      <c r="C13" s="168" t="s">
        <v>772</v>
      </c>
      <c r="D13" s="168" t="s">
        <v>773</v>
      </c>
      <c r="E13" s="168" t="s">
        <v>774</v>
      </c>
    </row>
    <row r="14" spans="1:5" s="44" customFormat="1" ht="29" customHeight="1" x14ac:dyDescent="0.15">
      <c r="A14" s="183" t="s">
        <v>768</v>
      </c>
      <c r="B14" s="168" t="s">
        <v>775</v>
      </c>
      <c r="C14" s="168" t="s">
        <v>776</v>
      </c>
      <c r="D14" s="168" t="s">
        <v>777</v>
      </c>
      <c r="E14" s="168" t="s">
        <v>778</v>
      </c>
    </row>
    <row r="15" spans="1:5" s="44" customFormat="1" ht="39" x14ac:dyDescent="0.15">
      <c r="A15" s="183" t="s">
        <v>768</v>
      </c>
      <c r="B15" s="168" t="s">
        <v>779</v>
      </c>
      <c r="C15" s="168" t="s">
        <v>780</v>
      </c>
      <c r="D15" s="168" t="s">
        <v>781</v>
      </c>
      <c r="E15" s="168" t="s">
        <v>782</v>
      </c>
    </row>
    <row r="16" spans="1:5" s="44" customFormat="1" ht="39" x14ac:dyDescent="0.15">
      <c r="A16" s="183" t="s">
        <v>768</v>
      </c>
      <c r="B16" s="168" t="s">
        <v>783</v>
      </c>
      <c r="C16" s="168" t="s">
        <v>784</v>
      </c>
      <c r="D16" s="168" t="s">
        <v>785</v>
      </c>
      <c r="E16" s="168" t="s">
        <v>786</v>
      </c>
    </row>
    <row r="17" spans="1:5" s="44" customFormat="1" ht="39" x14ac:dyDescent="0.15">
      <c r="A17" s="183" t="s">
        <v>768</v>
      </c>
      <c r="B17" s="168" t="s">
        <v>787</v>
      </c>
      <c r="C17" s="168" t="s">
        <v>788</v>
      </c>
      <c r="D17" s="168" t="s">
        <v>789</v>
      </c>
      <c r="E17" s="168" t="s">
        <v>790</v>
      </c>
    </row>
    <row r="18" spans="1:5" s="44" customFormat="1" ht="32" customHeight="1" x14ac:dyDescent="0.15">
      <c r="A18" s="183" t="s">
        <v>768</v>
      </c>
      <c r="B18" s="168" t="s">
        <v>791</v>
      </c>
      <c r="C18" s="168" t="s">
        <v>792</v>
      </c>
      <c r="D18" s="168" t="s">
        <v>793</v>
      </c>
      <c r="E18" s="168" t="s">
        <v>794</v>
      </c>
    </row>
    <row r="19" spans="1:5" s="44" customFormat="1" ht="39" x14ac:dyDescent="0.15">
      <c r="A19" s="183" t="s">
        <v>768</v>
      </c>
      <c r="B19" s="168" t="s">
        <v>795</v>
      </c>
      <c r="C19" s="168" t="s">
        <v>796</v>
      </c>
      <c r="D19" s="168" t="s">
        <v>797</v>
      </c>
      <c r="E19" s="168" t="s">
        <v>798</v>
      </c>
    </row>
    <row r="20" spans="1:5" s="44" customFormat="1" ht="39" x14ac:dyDescent="0.15">
      <c r="A20" s="183" t="s">
        <v>768</v>
      </c>
      <c r="B20" s="168" t="s">
        <v>799</v>
      </c>
      <c r="C20" s="168" t="s">
        <v>800</v>
      </c>
      <c r="D20" s="168" t="s">
        <v>801</v>
      </c>
      <c r="E20" s="168" t="s">
        <v>802</v>
      </c>
    </row>
    <row r="21" spans="1:5" s="44" customFormat="1" ht="52" x14ac:dyDescent="0.15">
      <c r="A21" s="183" t="s">
        <v>768</v>
      </c>
      <c r="B21" s="168" t="s">
        <v>803</v>
      </c>
      <c r="C21" s="168" t="s">
        <v>804</v>
      </c>
      <c r="D21" s="168" t="s">
        <v>805</v>
      </c>
      <c r="E21" s="168" t="s">
        <v>806</v>
      </c>
    </row>
    <row r="22" spans="1:5" s="44" customFormat="1" ht="39" x14ac:dyDescent="0.15">
      <c r="A22" s="183" t="s">
        <v>768</v>
      </c>
      <c r="B22" s="168" t="s">
        <v>807</v>
      </c>
      <c r="C22" s="168" t="s">
        <v>808</v>
      </c>
      <c r="D22" s="168" t="s">
        <v>809</v>
      </c>
      <c r="E22" s="168" t="s">
        <v>810</v>
      </c>
    </row>
    <row r="23" spans="1:5" s="44" customFormat="1" ht="33" customHeight="1" x14ac:dyDescent="0.15">
      <c r="A23" s="183" t="s">
        <v>768</v>
      </c>
      <c r="B23" s="168" t="s">
        <v>811</v>
      </c>
      <c r="C23" s="168" t="s">
        <v>812</v>
      </c>
      <c r="D23" s="168" t="s">
        <v>813</v>
      </c>
      <c r="E23" s="168" t="s">
        <v>802</v>
      </c>
    </row>
    <row r="24" spans="1:5" s="44" customFormat="1" ht="52" x14ac:dyDescent="0.15">
      <c r="A24" s="183" t="s">
        <v>768</v>
      </c>
      <c r="B24" s="168" t="s">
        <v>814</v>
      </c>
      <c r="C24" s="168" t="s">
        <v>812</v>
      </c>
      <c r="D24" s="168" t="s">
        <v>815</v>
      </c>
      <c r="E24" s="168" t="s">
        <v>802</v>
      </c>
    </row>
    <row r="25" spans="1:5" s="44" customFormat="1" ht="39" x14ac:dyDescent="0.15">
      <c r="A25" s="183" t="s">
        <v>768</v>
      </c>
      <c r="B25" s="168" t="s">
        <v>816</v>
      </c>
      <c r="C25" s="168" t="s">
        <v>817</v>
      </c>
      <c r="D25" s="168" t="s">
        <v>818</v>
      </c>
      <c r="E25" s="168" t="s">
        <v>819</v>
      </c>
    </row>
    <row r="26" spans="1:5" s="44" customFormat="1" ht="39" x14ac:dyDescent="0.15">
      <c r="A26" s="184" t="s">
        <v>563</v>
      </c>
      <c r="B26" s="168" t="s">
        <v>736</v>
      </c>
      <c r="C26" s="168" t="s">
        <v>737</v>
      </c>
      <c r="D26" s="168" t="s">
        <v>738</v>
      </c>
      <c r="E26" s="168" t="s">
        <v>739</v>
      </c>
    </row>
    <row r="27" spans="1:5" s="44" customFormat="1" ht="26" x14ac:dyDescent="0.15">
      <c r="A27" s="184" t="s">
        <v>563</v>
      </c>
      <c r="B27" s="168" t="s">
        <v>740</v>
      </c>
      <c r="C27" s="168" t="s">
        <v>741</v>
      </c>
      <c r="D27" s="168" t="s">
        <v>742</v>
      </c>
      <c r="E27" s="168" t="s">
        <v>743</v>
      </c>
    </row>
    <row r="28" spans="1:5" s="44" customFormat="1" ht="39" x14ac:dyDescent="0.15">
      <c r="A28" s="184" t="s">
        <v>563</v>
      </c>
      <c r="B28" s="168" t="s">
        <v>744</v>
      </c>
      <c r="C28" s="168" t="s">
        <v>745</v>
      </c>
      <c r="D28" s="168" t="s">
        <v>746</v>
      </c>
      <c r="E28" s="168" t="s">
        <v>747</v>
      </c>
    </row>
    <row r="29" spans="1:5" s="44" customFormat="1" ht="39" x14ac:dyDescent="0.15">
      <c r="A29" s="184" t="s">
        <v>563</v>
      </c>
      <c r="B29" s="168" t="s">
        <v>748</v>
      </c>
      <c r="C29" s="168" t="s">
        <v>749</v>
      </c>
      <c r="D29" s="168" t="s">
        <v>750</v>
      </c>
      <c r="E29" s="168" t="s">
        <v>751</v>
      </c>
    </row>
    <row r="30" spans="1:5" s="44" customFormat="1" ht="26" x14ac:dyDescent="0.15">
      <c r="A30" s="184" t="s">
        <v>563</v>
      </c>
      <c r="B30" s="168" t="s">
        <v>752</v>
      </c>
      <c r="C30" s="168" t="s">
        <v>753</v>
      </c>
      <c r="D30" s="168" t="s">
        <v>754</v>
      </c>
      <c r="E30" s="168" t="s">
        <v>755</v>
      </c>
    </row>
    <row r="31" spans="1:5" s="44" customFormat="1" ht="39" x14ac:dyDescent="0.15">
      <c r="A31" s="184" t="s">
        <v>563</v>
      </c>
      <c r="B31" s="168" t="s">
        <v>756</v>
      </c>
      <c r="C31" s="168" t="s">
        <v>757</v>
      </c>
      <c r="D31" s="168" t="s">
        <v>758</v>
      </c>
      <c r="E31" s="168" t="s">
        <v>759</v>
      </c>
    </row>
    <row r="32" spans="1:5" s="44" customFormat="1" ht="26" x14ac:dyDescent="0.15">
      <c r="A32" s="184" t="s">
        <v>563</v>
      </c>
      <c r="B32" s="168" t="s">
        <v>760</v>
      </c>
      <c r="C32" s="168" t="s">
        <v>761</v>
      </c>
      <c r="D32" s="168" t="s">
        <v>762</v>
      </c>
      <c r="E32" s="168" t="s">
        <v>763</v>
      </c>
    </row>
    <row r="33" spans="1:5" s="44" customFormat="1" ht="26" x14ac:dyDescent="0.15">
      <c r="A33" s="184" t="s">
        <v>563</v>
      </c>
      <c r="B33" s="168" t="s">
        <v>764</v>
      </c>
      <c r="C33" s="168" t="s">
        <v>765</v>
      </c>
      <c r="D33" s="168" t="s">
        <v>766</v>
      </c>
      <c r="E33" s="168" t="s">
        <v>767</v>
      </c>
    </row>
    <row r="34" spans="1:5" s="44" customFormat="1" ht="52" x14ac:dyDescent="0.15">
      <c r="A34" s="185" t="s">
        <v>853</v>
      </c>
      <c r="B34" s="168" t="s">
        <v>854</v>
      </c>
      <c r="C34" s="168" t="s">
        <v>855</v>
      </c>
      <c r="D34" s="168" t="s">
        <v>856</v>
      </c>
      <c r="E34" s="168" t="s">
        <v>857</v>
      </c>
    </row>
    <row r="35" spans="1:5" s="44" customFormat="1" ht="39" x14ac:dyDescent="0.15">
      <c r="A35" s="185" t="s">
        <v>853</v>
      </c>
      <c r="B35" s="168" t="s">
        <v>858</v>
      </c>
      <c r="C35" s="168" t="s">
        <v>859</v>
      </c>
      <c r="D35" s="168" t="s">
        <v>860</v>
      </c>
      <c r="E35" s="168" t="s">
        <v>861</v>
      </c>
    </row>
    <row r="36" spans="1:5" s="44" customFormat="1" ht="39" x14ac:dyDescent="0.15">
      <c r="A36" s="185" t="s">
        <v>853</v>
      </c>
      <c r="B36" s="168" t="s">
        <v>862</v>
      </c>
      <c r="C36" s="168" t="s">
        <v>863</v>
      </c>
      <c r="D36" s="168" t="s">
        <v>864</v>
      </c>
      <c r="E36" s="168" t="s">
        <v>865</v>
      </c>
    </row>
    <row r="37" spans="1:5" s="44" customFormat="1" ht="39" x14ac:dyDescent="0.15">
      <c r="A37" s="185" t="s">
        <v>853</v>
      </c>
      <c r="B37" s="168" t="s">
        <v>866</v>
      </c>
      <c r="C37" s="168" t="s">
        <v>867</v>
      </c>
      <c r="D37" s="168" t="s">
        <v>868</v>
      </c>
      <c r="E37" s="168" t="s">
        <v>869</v>
      </c>
    </row>
    <row r="38" spans="1:5" s="44" customFormat="1" ht="39" x14ac:dyDescent="0.15">
      <c r="A38" s="185" t="s">
        <v>853</v>
      </c>
      <c r="B38" s="168" t="s">
        <v>870</v>
      </c>
      <c r="C38" s="168" t="s">
        <v>871</v>
      </c>
      <c r="D38" s="168" t="s">
        <v>872</v>
      </c>
      <c r="E38" s="168" t="s">
        <v>873</v>
      </c>
    </row>
    <row r="39" spans="1:5" s="44" customFormat="1" ht="26" x14ac:dyDescent="0.15">
      <c r="A39" s="185" t="s">
        <v>853</v>
      </c>
      <c r="B39" s="168" t="s">
        <v>874</v>
      </c>
      <c r="C39" s="168" t="s">
        <v>875</v>
      </c>
      <c r="D39" s="168" t="s">
        <v>876</v>
      </c>
      <c r="E39" s="168" t="s">
        <v>877</v>
      </c>
    </row>
    <row r="40" spans="1:5" s="44" customFormat="1" ht="39" x14ac:dyDescent="0.15">
      <c r="A40" s="185" t="s">
        <v>853</v>
      </c>
      <c r="B40" s="168" t="s">
        <v>878</v>
      </c>
      <c r="C40" s="168" t="s">
        <v>879</v>
      </c>
      <c r="D40" s="168" t="s">
        <v>880</v>
      </c>
      <c r="E40" s="168" t="s">
        <v>881</v>
      </c>
    </row>
    <row r="41" spans="1:5" s="44" customFormat="1" ht="39" x14ac:dyDescent="0.15">
      <c r="A41" s="185" t="s">
        <v>853</v>
      </c>
      <c r="B41" s="168" t="s">
        <v>882</v>
      </c>
      <c r="C41" s="168" t="s">
        <v>883</v>
      </c>
      <c r="D41" s="168" t="s">
        <v>884</v>
      </c>
      <c r="E41" s="168" t="s">
        <v>885</v>
      </c>
    </row>
    <row r="42" spans="1:5" s="44" customFormat="1" ht="39" x14ac:dyDescent="0.15">
      <c r="A42" s="186" t="s">
        <v>820</v>
      </c>
      <c r="B42" s="168" t="s">
        <v>821</v>
      </c>
      <c r="C42" s="168" t="s">
        <v>822</v>
      </c>
      <c r="D42" s="168" t="s">
        <v>823</v>
      </c>
      <c r="E42" s="168" t="s">
        <v>824</v>
      </c>
    </row>
    <row r="43" spans="1:5" s="44" customFormat="1" ht="39" x14ac:dyDescent="0.15">
      <c r="A43" s="186" t="s">
        <v>820</v>
      </c>
      <c r="B43" s="168" t="s">
        <v>825</v>
      </c>
      <c r="C43" s="168" t="s">
        <v>826</v>
      </c>
      <c r="D43" s="168" t="s">
        <v>827</v>
      </c>
      <c r="E43" s="168" t="s">
        <v>828</v>
      </c>
    </row>
    <row r="44" spans="1:5" s="44" customFormat="1" ht="39" x14ac:dyDescent="0.15">
      <c r="A44" s="186" t="s">
        <v>820</v>
      </c>
      <c r="B44" s="168" t="s">
        <v>829</v>
      </c>
      <c r="C44" s="168" t="s">
        <v>830</v>
      </c>
      <c r="D44" s="168" t="s">
        <v>831</v>
      </c>
      <c r="E44" s="168" t="s">
        <v>832</v>
      </c>
    </row>
    <row r="45" spans="1:5" s="44" customFormat="1" ht="39" x14ac:dyDescent="0.15">
      <c r="A45" s="186" t="s">
        <v>820</v>
      </c>
      <c r="B45" s="168" t="s">
        <v>833</v>
      </c>
      <c r="C45" s="168" t="s">
        <v>834</v>
      </c>
      <c r="D45" s="168" t="s">
        <v>835</v>
      </c>
      <c r="E45" s="168" t="s">
        <v>836</v>
      </c>
    </row>
    <row r="46" spans="1:5" s="44" customFormat="1" ht="26" x14ac:dyDescent="0.15">
      <c r="A46" s="186" t="s">
        <v>820</v>
      </c>
      <c r="B46" s="168" t="s">
        <v>837</v>
      </c>
      <c r="C46" s="168" t="s">
        <v>838</v>
      </c>
      <c r="D46" s="168" t="s">
        <v>839</v>
      </c>
      <c r="E46" s="168" t="s">
        <v>840</v>
      </c>
    </row>
    <row r="47" spans="1:5" s="44" customFormat="1" ht="26" x14ac:dyDescent="0.15">
      <c r="A47" s="186" t="s">
        <v>820</v>
      </c>
      <c r="B47" s="168" t="s">
        <v>841</v>
      </c>
      <c r="C47" s="168" t="s">
        <v>842</v>
      </c>
      <c r="D47" s="168" t="s">
        <v>843</v>
      </c>
      <c r="E47" s="168" t="s">
        <v>844</v>
      </c>
    </row>
    <row r="48" spans="1:5" s="44" customFormat="1" ht="26" x14ac:dyDescent="0.15">
      <c r="A48" s="186" t="s">
        <v>820</v>
      </c>
      <c r="B48" s="168" t="s">
        <v>845</v>
      </c>
      <c r="C48" s="168" t="s">
        <v>846</v>
      </c>
      <c r="D48" s="168" t="s">
        <v>847</v>
      </c>
      <c r="E48" s="168" t="s">
        <v>848</v>
      </c>
    </row>
    <row r="49" spans="1:5" s="44" customFormat="1" ht="26" x14ac:dyDescent="0.15">
      <c r="A49" s="186" t="s">
        <v>820</v>
      </c>
      <c r="B49" s="168" t="s">
        <v>849</v>
      </c>
      <c r="C49" s="168" t="s">
        <v>850</v>
      </c>
      <c r="D49" s="168" t="s">
        <v>851</v>
      </c>
      <c r="E49" s="168" t="s">
        <v>852</v>
      </c>
    </row>
    <row r="50" spans="1:5" s="44" customFormat="1" ht="12" x14ac:dyDescent="0.15"/>
    <row r="51" spans="1:5" s="44" customFormat="1" ht="60" customHeight="1" x14ac:dyDescent="0.2">
      <c r="A51"/>
      <c r="B51"/>
      <c r="C51"/>
      <c r="D51"/>
      <c r="E51"/>
    </row>
  </sheetData>
  <mergeCells count="5">
    <mergeCell ref="A1:E1"/>
    <mergeCell ref="A2:A3"/>
    <mergeCell ref="B2:B3"/>
    <mergeCell ref="C2:D2"/>
    <mergeCell ref="E2:E3"/>
  </mergeCells>
  <pageMargins left="0.23622047244094488" right="0.23622047244094488" top="0.23622047244094488" bottom="0.23622047244094488" header="0.23622047244094488" footer="0.23622047244094488"/>
  <pageSetup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7"/>
  <sheetViews>
    <sheetView view="pageBreakPreview" zoomScale="50" zoomScaleNormal="100" zoomScaleSheetLayoutView="170" workbookViewId="0">
      <selection activeCell="F49" sqref="F49"/>
    </sheetView>
  </sheetViews>
  <sheetFormatPr baseColWidth="10" defaultColWidth="14.5" defaultRowHeight="60" customHeight="1" x14ac:dyDescent="0.2"/>
  <cols>
    <col min="1" max="1" width="24.83203125" customWidth="1"/>
    <col min="2" max="2" width="28.6640625" bestFit="1" customWidth="1"/>
    <col min="3" max="3" width="25.1640625" customWidth="1"/>
    <col min="4" max="4" width="38" customWidth="1"/>
    <col min="5" max="5" width="37.6640625" customWidth="1"/>
  </cols>
  <sheetData>
    <row r="1" spans="1:5" ht="15" x14ac:dyDescent="0.2">
      <c r="A1" s="151" t="s">
        <v>886</v>
      </c>
      <c r="B1" s="151"/>
      <c r="C1" s="151"/>
      <c r="D1" s="151"/>
      <c r="E1" s="151"/>
    </row>
    <row r="2" spans="1:5" ht="14.25" customHeight="1" x14ac:dyDescent="0.2">
      <c r="A2" s="166" t="s">
        <v>1951</v>
      </c>
      <c r="B2" s="166" t="s">
        <v>887</v>
      </c>
      <c r="C2" s="166" t="s">
        <v>695</v>
      </c>
      <c r="D2" s="166"/>
      <c r="E2" s="166" t="s">
        <v>696</v>
      </c>
    </row>
    <row r="3" spans="1:5" ht="16" x14ac:dyDescent="0.2">
      <c r="A3" s="166"/>
      <c r="B3" s="166"/>
      <c r="C3" s="110" t="s">
        <v>697</v>
      </c>
      <c r="D3" s="110" t="s">
        <v>698</v>
      </c>
      <c r="E3" s="166"/>
    </row>
    <row r="4" spans="1:5" ht="56" customHeight="1" x14ac:dyDescent="0.2">
      <c r="A4" s="187" t="s">
        <v>699</v>
      </c>
      <c r="B4" s="188" t="s">
        <v>888</v>
      </c>
      <c r="C4" s="188" t="s">
        <v>889</v>
      </c>
      <c r="D4" s="188" t="s">
        <v>890</v>
      </c>
      <c r="E4" s="188" t="s">
        <v>891</v>
      </c>
    </row>
    <row r="5" spans="1:5" ht="45" x14ac:dyDescent="0.2">
      <c r="A5" s="187" t="s">
        <v>699</v>
      </c>
      <c r="B5" s="188" t="s">
        <v>892</v>
      </c>
      <c r="C5" s="188" t="s">
        <v>893</v>
      </c>
      <c r="D5" s="188" t="s">
        <v>894</v>
      </c>
      <c r="E5" s="188" t="s">
        <v>895</v>
      </c>
    </row>
    <row r="6" spans="1:5" ht="30" x14ac:dyDescent="0.2">
      <c r="A6" s="187" t="s">
        <v>699</v>
      </c>
      <c r="B6" s="188" t="s">
        <v>896</v>
      </c>
      <c r="C6" s="188" t="s">
        <v>897</v>
      </c>
      <c r="D6" s="188" t="s">
        <v>898</v>
      </c>
      <c r="E6" s="188" t="s">
        <v>899</v>
      </c>
    </row>
    <row r="7" spans="1:5" ht="42" customHeight="1" x14ac:dyDescent="0.2">
      <c r="A7" s="187" t="s">
        <v>699</v>
      </c>
      <c r="B7" s="188" t="s">
        <v>900</v>
      </c>
      <c r="C7" s="188" t="s">
        <v>901</v>
      </c>
      <c r="D7" s="188" t="s">
        <v>902</v>
      </c>
      <c r="E7" s="188" t="s">
        <v>903</v>
      </c>
    </row>
    <row r="8" spans="1:5" ht="45" x14ac:dyDescent="0.2">
      <c r="A8" s="187" t="s">
        <v>699</v>
      </c>
      <c r="B8" s="188" t="s">
        <v>904</v>
      </c>
      <c r="C8" s="188" t="s">
        <v>905</v>
      </c>
      <c r="D8" s="188" t="s">
        <v>906</v>
      </c>
      <c r="E8" s="188" t="s">
        <v>907</v>
      </c>
    </row>
    <row r="9" spans="1:5" ht="45" x14ac:dyDescent="0.2">
      <c r="A9" s="187" t="s">
        <v>699</v>
      </c>
      <c r="B9" s="188" t="s">
        <v>908</v>
      </c>
      <c r="C9" s="188" t="s">
        <v>909</v>
      </c>
      <c r="D9" s="188" t="s">
        <v>910</v>
      </c>
      <c r="E9" s="188" t="s">
        <v>911</v>
      </c>
    </row>
    <row r="10" spans="1:5" ht="30" x14ac:dyDescent="0.2">
      <c r="A10" s="187" t="s">
        <v>699</v>
      </c>
      <c r="B10" s="188" t="s">
        <v>912</v>
      </c>
      <c r="C10" s="188" t="s">
        <v>913</v>
      </c>
      <c r="D10" s="188" t="s">
        <v>914</v>
      </c>
      <c r="E10" s="188" t="s">
        <v>915</v>
      </c>
    </row>
    <row r="11" spans="1:5" ht="45" x14ac:dyDescent="0.2">
      <c r="A11" s="187" t="s">
        <v>699</v>
      </c>
      <c r="B11" s="188" t="s">
        <v>916</v>
      </c>
      <c r="C11" s="188" t="s">
        <v>917</v>
      </c>
      <c r="D11" s="188" t="s">
        <v>918</v>
      </c>
      <c r="E11" s="188" t="s">
        <v>919</v>
      </c>
    </row>
    <row r="12" spans="1:5" ht="30" x14ac:dyDescent="0.2">
      <c r="A12" s="187" t="s">
        <v>699</v>
      </c>
      <c r="B12" s="188" t="s">
        <v>920</v>
      </c>
      <c r="C12" s="188" t="s">
        <v>921</v>
      </c>
      <c r="D12" s="188" t="s">
        <v>922</v>
      </c>
      <c r="E12" s="188" t="s">
        <v>923</v>
      </c>
    </row>
    <row r="13" spans="1:5" ht="45" x14ac:dyDescent="0.2">
      <c r="A13" s="187" t="s">
        <v>699</v>
      </c>
      <c r="B13" s="188" t="s">
        <v>924</v>
      </c>
      <c r="C13" s="188" t="s">
        <v>925</v>
      </c>
      <c r="D13" s="188" t="s">
        <v>926</v>
      </c>
      <c r="E13" s="188" t="s">
        <v>927</v>
      </c>
    </row>
    <row r="14" spans="1:5" ht="30" x14ac:dyDescent="0.2">
      <c r="A14" s="187" t="s">
        <v>699</v>
      </c>
      <c r="B14" s="188" t="s">
        <v>928</v>
      </c>
      <c r="C14" s="188" t="s">
        <v>929</v>
      </c>
      <c r="D14" s="188" t="s">
        <v>930</v>
      </c>
      <c r="E14" s="188" t="s">
        <v>931</v>
      </c>
    </row>
    <row r="15" spans="1:5" x14ac:dyDescent="0.2">
      <c r="A15" s="187" t="s">
        <v>699</v>
      </c>
      <c r="B15" s="188" t="s">
        <v>932</v>
      </c>
      <c r="C15" s="189" t="s">
        <v>933</v>
      </c>
      <c r="D15" s="188" t="s">
        <v>934</v>
      </c>
      <c r="E15" s="189" t="s">
        <v>935</v>
      </c>
    </row>
    <row r="16" spans="1:5" ht="45" x14ac:dyDescent="0.2">
      <c r="A16" s="187" t="s">
        <v>699</v>
      </c>
      <c r="B16" s="188" t="s">
        <v>936</v>
      </c>
      <c r="C16" s="189" t="s">
        <v>937</v>
      </c>
      <c r="D16" s="189" t="s">
        <v>938</v>
      </c>
      <c r="E16" s="189" t="s">
        <v>939</v>
      </c>
    </row>
    <row r="17" spans="1:5" x14ac:dyDescent="0.2">
      <c r="A17" s="187" t="s">
        <v>699</v>
      </c>
      <c r="B17" s="188" t="s">
        <v>940</v>
      </c>
      <c r="C17" s="188" t="s">
        <v>941</v>
      </c>
      <c r="D17" s="189" t="s">
        <v>942</v>
      </c>
      <c r="E17" s="189" t="s">
        <v>943</v>
      </c>
    </row>
    <row r="18" spans="1:5" ht="45" x14ac:dyDescent="0.2">
      <c r="A18" s="190" t="s">
        <v>980</v>
      </c>
      <c r="B18" s="55" t="s">
        <v>981</v>
      </c>
      <c r="C18" s="55" t="s">
        <v>982</v>
      </c>
      <c r="D18" s="55" t="s">
        <v>983</v>
      </c>
      <c r="E18" s="55" t="s">
        <v>984</v>
      </c>
    </row>
    <row r="19" spans="1:5" ht="45" x14ac:dyDescent="0.2">
      <c r="A19" s="190" t="s">
        <v>980</v>
      </c>
      <c r="B19" s="55" t="s">
        <v>985</v>
      </c>
      <c r="C19" s="55" t="s">
        <v>986</v>
      </c>
      <c r="D19" s="55" t="s">
        <v>987</v>
      </c>
      <c r="E19" s="55" t="s">
        <v>988</v>
      </c>
    </row>
    <row r="20" spans="1:5" ht="45" x14ac:dyDescent="0.2">
      <c r="A20" s="190" t="s">
        <v>980</v>
      </c>
      <c r="B20" s="55" t="s">
        <v>989</v>
      </c>
      <c r="C20" s="55" t="s">
        <v>990</v>
      </c>
      <c r="D20" s="55" t="s">
        <v>991</v>
      </c>
      <c r="E20" s="55" t="s">
        <v>992</v>
      </c>
    </row>
    <row r="21" spans="1:5" ht="60" customHeight="1" x14ac:dyDescent="0.2">
      <c r="A21" s="190" t="s">
        <v>980</v>
      </c>
      <c r="B21" s="55" t="s">
        <v>993</v>
      </c>
      <c r="C21" s="55" t="s">
        <v>994</v>
      </c>
      <c r="D21" s="55" t="s">
        <v>995</v>
      </c>
      <c r="E21" s="55" t="s">
        <v>802</v>
      </c>
    </row>
    <row r="22" spans="1:5" ht="45" x14ac:dyDescent="0.2">
      <c r="A22" s="190" t="s">
        <v>980</v>
      </c>
      <c r="B22" s="55" t="s">
        <v>996</v>
      </c>
      <c r="C22" s="55" t="s">
        <v>997</v>
      </c>
      <c r="D22" s="55" t="s">
        <v>998</v>
      </c>
      <c r="E22" s="55" t="s">
        <v>790</v>
      </c>
    </row>
    <row r="23" spans="1:5" ht="45" x14ac:dyDescent="0.2">
      <c r="A23" s="190" t="s">
        <v>980</v>
      </c>
      <c r="B23" s="55" t="s">
        <v>999</v>
      </c>
      <c r="C23" s="55" t="s">
        <v>1000</v>
      </c>
      <c r="D23" s="55" t="s">
        <v>1001</v>
      </c>
      <c r="E23" s="55" t="s">
        <v>794</v>
      </c>
    </row>
    <row r="24" spans="1:5" ht="30" x14ac:dyDescent="0.2">
      <c r="A24" s="190" t="s">
        <v>980</v>
      </c>
      <c r="B24" s="55" t="s">
        <v>1002</v>
      </c>
      <c r="C24" s="55" t="s">
        <v>812</v>
      </c>
      <c r="D24" s="55" t="s">
        <v>1003</v>
      </c>
      <c r="E24" s="55" t="s">
        <v>802</v>
      </c>
    </row>
    <row r="25" spans="1:5" x14ac:dyDescent="0.2">
      <c r="A25" s="190" t="s">
        <v>980</v>
      </c>
      <c r="B25" s="55" t="s">
        <v>1004</v>
      </c>
      <c r="C25" s="55" t="s">
        <v>1005</v>
      </c>
      <c r="D25" s="55" t="s">
        <v>1006</v>
      </c>
      <c r="E25" s="55" t="s">
        <v>1007</v>
      </c>
    </row>
    <row r="26" spans="1:5" ht="30" x14ac:dyDescent="0.2">
      <c r="A26" s="190" t="s">
        <v>980</v>
      </c>
      <c r="B26" s="55" t="s">
        <v>1008</v>
      </c>
      <c r="C26" s="55" t="s">
        <v>1009</v>
      </c>
      <c r="D26" s="55" t="s">
        <v>1010</v>
      </c>
      <c r="E26" s="55" t="s">
        <v>1011</v>
      </c>
    </row>
    <row r="27" spans="1:5" ht="45" x14ac:dyDescent="0.2">
      <c r="A27" s="190" t="s">
        <v>980</v>
      </c>
      <c r="B27" s="55" t="s">
        <v>1012</v>
      </c>
      <c r="C27" s="55" t="s">
        <v>1013</v>
      </c>
      <c r="D27" s="55" t="s">
        <v>1014</v>
      </c>
      <c r="E27" s="55" t="s">
        <v>1015</v>
      </c>
    </row>
    <row r="28" spans="1:5" ht="45" x14ac:dyDescent="0.2">
      <c r="A28" s="190" t="s">
        <v>980</v>
      </c>
      <c r="B28" s="55" t="s">
        <v>1016</v>
      </c>
      <c r="C28" s="55" t="s">
        <v>1017</v>
      </c>
      <c r="D28" s="55" t="s">
        <v>1018</v>
      </c>
      <c r="E28" s="55" t="s">
        <v>786</v>
      </c>
    </row>
    <row r="29" spans="1:5" ht="45" x14ac:dyDescent="0.2">
      <c r="A29" s="190" t="s">
        <v>980</v>
      </c>
      <c r="B29" s="55" t="s">
        <v>1019</v>
      </c>
      <c r="C29" s="55" t="s">
        <v>1020</v>
      </c>
      <c r="D29" s="55" t="s">
        <v>1021</v>
      </c>
      <c r="E29" s="55" t="s">
        <v>778</v>
      </c>
    </row>
    <row r="30" spans="1:5" ht="30" x14ac:dyDescent="0.2">
      <c r="A30" s="191" t="s">
        <v>563</v>
      </c>
      <c r="B30" s="55" t="s">
        <v>944</v>
      </c>
      <c r="C30" s="55" t="s">
        <v>945</v>
      </c>
      <c r="D30" s="55" t="s">
        <v>946</v>
      </c>
      <c r="E30" s="55" t="s">
        <v>947</v>
      </c>
    </row>
    <row r="31" spans="1:5" ht="30" x14ac:dyDescent="0.2">
      <c r="A31" s="191" t="s">
        <v>563</v>
      </c>
      <c r="B31" s="55" t="s">
        <v>948</v>
      </c>
      <c r="C31" s="55" t="s">
        <v>949</v>
      </c>
      <c r="D31" s="55" t="s">
        <v>950</v>
      </c>
      <c r="E31" s="55" t="s">
        <v>951</v>
      </c>
    </row>
    <row r="32" spans="1:5" ht="30" x14ac:dyDescent="0.2">
      <c r="A32" s="191" t="s">
        <v>563</v>
      </c>
      <c r="B32" s="55" t="s">
        <v>952</v>
      </c>
      <c r="C32" s="55" t="s">
        <v>953</v>
      </c>
      <c r="D32" s="55" t="s">
        <v>954</v>
      </c>
      <c r="E32" s="55" t="s">
        <v>955</v>
      </c>
    </row>
    <row r="33" spans="1:5" ht="30" x14ac:dyDescent="0.2">
      <c r="A33" s="191" t="s">
        <v>563</v>
      </c>
      <c r="B33" s="55" t="s">
        <v>956</v>
      </c>
      <c r="C33" s="55" t="s">
        <v>957</v>
      </c>
      <c r="D33" s="55" t="s">
        <v>958</v>
      </c>
      <c r="E33" s="55" t="s">
        <v>959</v>
      </c>
    </row>
    <row r="34" spans="1:5" ht="30" x14ac:dyDescent="0.2">
      <c r="A34" s="191" t="s">
        <v>563</v>
      </c>
      <c r="B34" s="55" t="s">
        <v>960</v>
      </c>
      <c r="C34" s="55" t="s">
        <v>961</v>
      </c>
      <c r="D34" s="55" t="s">
        <v>962</v>
      </c>
      <c r="E34" s="55" t="s">
        <v>963</v>
      </c>
    </row>
    <row r="35" spans="1:5" ht="30" x14ac:dyDescent="0.2">
      <c r="A35" s="191" t="s">
        <v>563</v>
      </c>
      <c r="B35" s="55" t="s">
        <v>964</v>
      </c>
      <c r="C35" s="55" t="s">
        <v>965</v>
      </c>
      <c r="D35" s="55" t="s">
        <v>966</v>
      </c>
      <c r="E35" s="55" t="s">
        <v>967</v>
      </c>
    </row>
    <row r="36" spans="1:5" ht="30" x14ac:dyDescent="0.2">
      <c r="A36" s="191" t="s">
        <v>563</v>
      </c>
      <c r="B36" s="55" t="s">
        <v>968</v>
      </c>
      <c r="C36" s="55" t="s">
        <v>969</v>
      </c>
      <c r="D36" s="55" t="s">
        <v>970</v>
      </c>
      <c r="E36" s="55" t="s">
        <v>971</v>
      </c>
    </row>
    <row r="37" spans="1:5" ht="30" x14ac:dyDescent="0.2">
      <c r="A37" s="191" t="s">
        <v>563</v>
      </c>
      <c r="B37" s="55" t="s">
        <v>972</v>
      </c>
      <c r="C37" s="55" t="s">
        <v>973</v>
      </c>
      <c r="D37" s="55" t="s">
        <v>974</v>
      </c>
      <c r="E37" s="55" t="s">
        <v>975</v>
      </c>
    </row>
    <row r="38" spans="1:5" ht="27" customHeight="1" x14ac:dyDescent="0.2">
      <c r="A38" s="191" t="s">
        <v>563</v>
      </c>
      <c r="B38" s="55" t="s">
        <v>976</v>
      </c>
      <c r="C38" s="55" t="s">
        <v>977</v>
      </c>
      <c r="D38" s="55" t="s">
        <v>978</v>
      </c>
      <c r="E38" s="55" t="s">
        <v>979</v>
      </c>
    </row>
    <row r="39" spans="1:5" ht="45" x14ac:dyDescent="0.2">
      <c r="A39" s="192" t="s">
        <v>853</v>
      </c>
      <c r="B39" s="55" t="s">
        <v>1062</v>
      </c>
      <c r="C39" s="55" t="s">
        <v>1063</v>
      </c>
      <c r="D39" s="55" t="s">
        <v>1064</v>
      </c>
      <c r="E39" s="55" t="s">
        <v>1065</v>
      </c>
    </row>
    <row r="40" spans="1:5" ht="30" x14ac:dyDescent="0.2">
      <c r="A40" s="192" t="s">
        <v>853</v>
      </c>
      <c r="B40" s="55" t="s">
        <v>1066</v>
      </c>
      <c r="C40" s="55" t="s">
        <v>1067</v>
      </c>
      <c r="D40" s="55" t="s">
        <v>1068</v>
      </c>
      <c r="E40" s="55" t="s">
        <v>1069</v>
      </c>
    </row>
    <row r="41" spans="1:5" ht="30" x14ac:dyDescent="0.2">
      <c r="A41" s="192" t="s">
        <v>853</v>
      </c>
      <c r="B41" s="55" t="s">
        <v>1070</v>
      </c>
      <c r="C41" s="55" t="s">
        <v>1071</v>
      </c>
      <c r="D41" s="55" t="s">
        <v>1072</v>
      </c>
      <c r="E41" s="55" t="s">
        <v>1073</v>
      </c>
    </row>
    <row r="42" spans="1:5" ht="30" x14ac:dyDescent="0.2">
      <c r="A42" s="192" t="s">
        <v>853</v>
      </c>
      <c r="B42" s="55" t="s">
        <v>1074</v>
      </c>
      <c r="C42" s="55" t="s">
        <v>1075</v>
      </c>
      <c r="D42" s="55" t="s">
        <v>1076</v>
      </c>
      <c r="E42" s="55" t="s">
        <v>1077</v>
      </c>
    </row>
    <row r="43" spans="1:5" ht="45" x14ac:dyDescent="0.2">
      <c r="A43" s="192" t="s">
        <v>853</v>
      </c>
      <c r="B43" s="55" t="s">
        <v>1078</v>
      </c>
      <c r="C43" s="55" t="s">
        <v>1079</v>
      </c>
      <c r="D43" s="55" t="s">
        <v>1080</v>
      </c>
      <c r="E43" s="55" t="s">
        <v>1081</v>
      </c>
    </row>
    <row r="44" spans="1:5" ht="45" x14ac:dyDescent="0.2">
      <c r="A44" s="192" t="s">
        <v>853</v>
      </c>
      <c r="B44" s="55" t="s">
        <v>1082</v>
      </c>
      <c r="C44" s="55" t="s">
        <v>1083</v>
      </c>
      <c r="D44" s="55" t="s">
        <v>1084</v>
      </c>
      <c r="E44" s="55" t="s">
        <v>1085</v>
      </c>
    </row>
    <row r="45" spans="1:5" ht="45" x14ac:dyDescent="0.2">
      <c r="A45" s="192" t="s">
        <v>853</v>
      </c>
      <c r="B45" s="55" t="s">
        <v>1086</v>
      </c>
      <c r="C45" s="55" t="s">
        <v>1087</v>
      </c>
      <c r="D45" s="55" t="s">
        <v>1088</v>
      </c>
      <c r="E45" s="55" t="s">
        <v>1089</v>
      </c>
    </row>
    <row r="46" spans="1:5" ht="61.5" customHeight="1" x14ac:dyDescent="0.2">
      <c r="A46" s="192" t="s">
        <v>853</v>
      </c>
      <c r="B46" s="55" t="s">
        <v>1090</v>
      </c>
      <c r="C46" s="55" t="s">
        <v>1091</v>
      </c>
      <c r="D46" s="55" t="s">
        <v>1092</v>
      </c>
      <c r="E46" s="55" t="s">
        <v>1093</v>
      </c>
    </row>
    <row r="47" spans="1:5" x14ac:dyDescent="0.2">
      <c r="A47" s="193" t="s">
        <v>820</v>
      </c>
      <c r="B47" s="55" t="s">
        <v>1022</v>
      </c>
      <c r="C47" s="55" t="s">
        <v>1023</v>
      </c>
      <c r="D47" s="55" t="s">
        <v>1024</v>
      </c>
      <c r="E47" s="55" t="s">
        <v>1025</v>
      </c>
    </row>
    <row r="48" spans="1:5" ht="45" x14ac:dyDescent="0.2">
      <c r="A48" s="193" t="s">
        <v>820</v>
      </c>
      <c r="B48" s="55" t="s">
        <v>1026</v>
      </c>
      <c r="C48" s="55" t="s">
        <v>1027</v>
      </c>
      <c r="D48" s="55" t="s">
        <v>1028</v>
      </c>
      <c r="E48" s="55" t="s">
        <v>1029</v>
      </c>
    </row>
    <row r="49" spans="1:5" ht="30" x14ac:dyDescent="0.2">
      <c r="A49" s="193" t="s">
        <v>820</v>
      </c>
      <c r="B49" s="55" t="s">
        <v>1030</v>
      </c>
      <c r="C49" s="55" t="s">
        <v>1031</v>
      </c>
      <c r="D49" s="55" t="s">
        <v>1032</v>
      </c>
      <c r="E49" s="55" t="s">
        <v>1033</v>
      </c>
    </row>
    <row r="50" spans="1:5" ht="30" x14ac:dyDescent="0.2">
      <c r="A50" s="193" t="s">
        <v>820</v>
      </c>
      <c r="B50" s="55" t="s">
        <v>1034</v>
      </c>
      <c r="C50" s="55" t="s">
        <v>1035</v>
      </c>
      <c r="D50" s="55" t="s">
        <v>1036</v>
      </c>
      <c r="E50" s="55" t="s">
        <v>1037</v>
      </c>
    </row>
    <row r="51" spans="1:5" ht="30" x14ac:dyDescent="0.2">
      <c r="A51" s="193" t="s">
        <v>820</v>
      </c>
      <c r="B51" s="55" t="s">
        <v>1038</v>
      </c>
      <c r="C51" s="55" t="s">
        <v>1039</v>
      </c>
      <c r="D51" s="55" t="s">
        <v>1040</v>
      </c>
      <c r="E51" s="55" t="s">
        <v>1041</v>
      </c>
    </row>
    <row r="52" spans="1:5" ht="30" x14ac:dyDescent="0.2">
      <c r="A52" s="193" t="s">
        <v>820</v>
      </c>
      <c r="B52" s="55" t="s">
        <v>1042</v>
      </c>
      <c r="C52" s="55" t="s">
        <v>1043</v>
      </c>
      <c r="D52" s="55" t="s">
        <v>1044</v>
      </c>
      <c r="E52" s="55" t="s">
        <v>1045</v>
      </c>
    </row>
    <row r="53" spans="1:5" ht="45" x14ac:dyDescent="0.2">
      <c r="A53" s="193" t="s">
        <v>820</v>
      </c>
      <c r="B53" s="55" t="s">
        <v>1046</v>
      </c>
      <c r="C53" s="55" t="s">
        <v>1047</v>
      </c>
      <c r="D53" s="55" t="s">
        <v>1048</v>
      </c>
      <c r="E53" s="55" t="s">
        <v>1049</v>
      </c>
    </row>
    <row r="54" spans="1:5" ht="30" x14ac:dyDescent="0.2">
      <c r="A54" s="193" t="s">
        <v>820</v>
      </c>
      <c r="B54" s="55" t="s">
        <v>1050</v>
      </c>
      <c r="C54" s="55" t="s">
        <v>1051</v>
      </c>
      <c r="D54" s="55" t="s">
        <v>1052</v>
      </c>
      <c r="E54" s="55" t="s">
        <v>1053</v>
      </c>
    </row>
    <row r="55" spans="1:5" ht="30" x14ac:dyDescent="0.2">
      <c r="A55" s="193" t="s">
        <v>820</v>
      </c>
      <c r="B55" s="55" t="s">
        <v>1054</v>
      </c>
      <c r="C55" s="55" t="s">
        <v>1055</v>
      </c>
      <c r="D55" s="55" t="s">
        <v>1056</v>
      </c>
      <c r="E55" s="55" t="s">
        <v>1057</v>
      </c>
    </row>
    <row r="56" spans="1:5" ht="30" x14ac:dyDescent="0.2">
      <c r="A56" s="193" t="s">
        <v>820</v>
      </c>
      <c r="B56" s="55" t="s">
        <v>1058</v>
      </c>
      <c r="C56" s="55" t="s">
        <v>1059</v>
      </c>
      <c r="D56" s="55" t="s">
        <v>1060</v>
      </c>
      <c r="E56" s="55" t="s">
        <v>1061</v>
      </c>
    </row>
    <row r="57" spans="1:5" ht="60" customHeight="1" x14ac:dyDescent="0.2">
      <c r="A57" s="9"/>
    </row>
  </sheetData>
  <mergeCells count="5">
    <mergeCell ref="A2:A3"/>
    <mergeCell ref="B2:B3"/>
    <mergeCell ref="C2:D2"/>
    <mergeCell ref="E2:E3"/>
    <mergeCell ref="A1:E1"/>
  </mergeCells>
  <pageMargins left="0.7" right="0.7" top="0.75" bottom="0.75" header="0.3" footer="0.3"/>
  <pageSetup scale="7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56"/>
  <sheetViews>
    <sheetView view="pageBreakPreview" topLeftCell="A20" zoomScale="75" zoomScaleNormal="100" zoomScaleSheetLayoutView="142" workbookViewId="0">
      <selection activeCell="G56" sqref="A1:G56"/>
    </sheetView>
  </sheetViews>
  <sheetFormatPr baseColWidth="10" defaultColWidth="14.5" defaultRowHeight="40" customHeight="1" x14ac:dyDescent="0.2"/>
  <cols>
    <col min="1" max="1" width="21.33203125" customWidth="1"/>
    <col min="2" max="2" width="23.33203125" customWidth="1"/>
    <col min="3" max="7" width="21.33203125" customWidth="1"/>
  </cols>
  <sheetData>
    <row r="1" spans="1:7" ht="15" x14ac:dyDescent="0.2">
      <c r="A1" s="151" t="s">
        <v>1094</v>
      </c>
      <c r="B1" s="151"/>
      <c r="C1" s="151"/>
      <c r="D1" s="151"/>
      <c r="E1" s="151"/>
      <c r="F1" s="151"/>
      <c r="G1" s="137"/>
    </row>
    <row r="2" spans="1:7" ht="15" x14ac:dyDescent="0.2">
      <c r="A2" s="166" t="s">
        <v>491</v>
      </c>
      <c r="B2" s="166" t="s">
        <v>1095</v>
      </c>
      <c r="C2" s="166" t="s">
        <v>695</v>
      </c>
      <c r="D2" s="166"/>
      <c r="E2" s="166"/>
      <c r="F2" s="166"/>
      <c r="G2" s="166" t="s">
        <v>1096</v>
      </c>
    </row>
    <row r="3" spans="1:7" ht="32" x14ac:dyDescent="0.2">
      <c r="A3" s="166"/>
      <c r="B3" s="166"/>
      <c r="C3" s="110" t="s">
        <v>1097</v>
      </c>
      <c r="D3" s="110" t="s">
        <v>1098</v>
      </c>
      <c r="E3" s="110" t="s">
        <v>1099</v>
      </c>
      <c r="F3" s="110" t="s">
        <v>1100</v>
      </c>
      <c r="G3" s="166"/>
    </row>
    <row r="4" spans="1:7" ht="40" customHeight="1" x14ac:dyDescent="0.2">
      <c r="A4" s="194" t="s">
        <v>699</v>
      </c>
      <c r="B4" s="57" t="s">
        <v>888</v>
      </c>
      <c r="C4" s="70">
        <v>15</v>
      </c>
      <c r="D4" s="70">
        <v>25</v>
      </c>
      <c r="E4" s="70">
        <v>25</v>
      </c>
      <c r="F4" s="70">
        <v>20</v>
      </c>
      <c r="G4" s="70">
        <f>SUM(C4+D4+E4+F4)</f>
        <v>85</v>
      </c>
    </row>
    <row r="5" spans="1:7" ht="40" customHeight="1" x14ac:dyDescent="0.2">
      <c r="A5" s="194" t="s">
        <v>699</v>
      </c>
      <c r="B5" s="57" t="s">
        <v>892</v>
      </c>
      <c r="C5" s="70">
        <v>15</v>
      </c>
      <c r="D5" s="70">
        <v>25</v>
      </c>
      <c r="E5" s="70">
        <v>20</v>
      </c>
      <c r="F5" s="70">
        <v>20</v>
      </c>
      <c r="G5" s="70">
        <f>SUM($C$5+$D$5+$E$5+F5)</f>
        <v>80</v>
      </c>
    </row>
    <row r="6" spans="1:7" ht="40" customHeight="1" x14ac:dyDescent="0.2">
      <c r="A6" s="194" t="s">
        <v>699</v>
      </c>
      <c r="B6" s="57" t="s">
        <v>896</v>
      </c>
      <c r="C6" s="70">
        <v>10</v>
      </c>
      <c r="D6" s="70">
        <v>20</v>
      </c>
      <c r="E6" s="70">
        <v>20</v>
      </c>
      <c r="F6" s="70">
        <v>20</v>
      </c>
      <c r="G6" s="70">
        <f t="shared" ref="G6:G17" si="0">C6+D6+E6+F6</f>
        <v>70</v>
      </c>
    </row>
    <row r="7" spans="1:7" ht="40" customHeight="1" x14ac:dyDescent="0.2">
      <c r="A7" s="194" t="s">
        <v>699</v>
      </c>
      <c r="B7" s="57" t="s">
        <v>900</v>
      </c>
      <c r="C7" s="70">
        <v>10</v>
      </c>
      <c r="D7" s="70">
        <v>20</v>
      </c>
      <c r="E7" s="70">
        <v>10</v>
      </c>
      <c r="F7" s="70">
        <v>10</v>
      </c>
      <c r="G7" s="70">
        <f t="shared" si="0"/>
        <v>50</v>
      </c>
    </row>
    <row r="8" spans="1:7" ht="40" customHeight="1" x14ac:dyDescent="0.2">
      <c r="A8" s="194" t="s">
        <v>699</v>
      </c>
      <c r="B8" s="57" t="s">
        <v>904</v>
      </c>
      <c r="C8" s="70">
        <v>10</v>
      </c>
      <c r="D8" s="70">
        <v>20</v>
      </c>
      <c r="E8" s="70">
        <v>20</v>
      </c>
      <c r="F8" s="70">
        <v>15</v>
      </c>
      <c r="G8" s="70">
        <f t="shared" si="0"/>
        <v>65</v>
      </c>
    </row>
    <row r="9" spans="1:7" ht="40" customHeight="1" x14ac:dyDescent="0.2">
      <c r="A9" s="194" t="s">
        <v>699</v>
      </c>
      <c r="B9" s="57" t="s">
        <v>908</v>
      </c>
      <c r="C9" s="70">
        <v>10</v>
      </c>
      <c r="D9" s="70">
        <v>25</v>
      </c>
      <c r="E9" s="70">
        <v>25</v>
      </c>
      <c r="F9" s="70">
        <v>20</v>
      </c>
      <c r="G9" s="70">
        <f t="shared" si="0"/>
        <v>80</v>
      </c>
    </row>
    <row r="10" spans="1:7" ht="40" customHeight="1" x14ac:dyDescent="0.2">
      <c r="A10" s="194" t="s">
        <v>699</v>
      </c>
      <c r="B10" s="57" t="s">
        <v>912</v>
      </c>
      <c r="C10" s="70">
        <v>15</v>
      </c>
      <c r="D10" s="70">
        <v>15</v>
      </c>
      <c r="E10" s="70">
        <v>20</v>
      </c>
      <c r="F10" s="70">
        <v>15</v>
      </c>
      <c r="G10" s="70">
        <f t="shared" si="0"/>
        <v>65</v>
      </c>
    </row>
    <row r="11" spans="1:7" ht="40" customHeight="1" x14ac:dyDescent="0.2">
      <c r="A11" s="194" t="s">
        <v>699</v>
      </c>
      <c r="B11" s="57" t="s">
        <v>916</v>
      </c>
      <c r="C11" s="70">
        <v>5</v>
      </c>
      <c r="D11" s="70">
        <v>20</v>
      </c>
      <c r="E11" s="70">
        <v>25</v>
      </c>
      <c r="F11" s="70">
        <v>15</v>
      </c>
      <c r="G11" s="70">
        <f t="shared" si="0"/>
        <v>65</v>
      </c>
    </row>
    <row r="12" spans="1:7" ht="40" customHeight="1" x14ac:dyDescent="0.2">
      <c r="A12" s="194" t="s">
        <v>699</v>
      </c>
      <c r="B12" s="57" t="s">
        <v>920</v>
      </c>
      <c r="C12" s="70">
        <v>5</v>
      </c>
      <c r="D12" s="70">
        <v>25</v>
      </c>
      <c r="E12" s="70">
        <v>25</v>
      </c>
      <c r="F12" s="70">
        <v>15</v>
      </c>
      <c r="G12" s="70">
        <f t="shared" si="0"/>
        <v>70</v>
      </c>
    </row>
    <row r="13" spans="1:7" ht="40" customHeight="1" x14ac:dyDescent="0.2">
      <c r="A13" s="194" t="s">
        <v>699</v>
      </c>
      <c r="B13" s="57" t="s">
        <v>924</v>
      </c>
      <c r="C13" s="70">
        <v>10</v>
      </c>
      <c r="D13" s="70">
        <v>25</v>
      </c>
      <c r="E13" s="70">
        <v>20</v>
      </c>
      <c r="F13" s="70">
        <v>20</v>
      </c>
      <c r="G13" s="70">
        <f t="shared" si="0"/>
        <v>75</v>
      </c>
    </row>
    <row r="14" spans="1:7" ht="40" customHeight="1" x14ac:dyDescent="0.2">
      <c r="A14" s="194" t="s">
        <v>699</v>
      </c>
      <c r="B14" s="57" t="s">
        <v>928</v>
      </c>
      <c r="C14" s="70">
        <v>5</v>
      </c>
      <c r="D14" s="70">
        <v>20</v>
      </c>
      <c r="E14" s="70">
        <v>25</v>
      </c>
      <c r="F14" s="70">
        <v>20</v>
      </c>
      <c r="G14" s="70">
        <f t="shared" si="0"/>
        <v>70</v>
      </c>
    </row>
    <row r="15" spans="1:7" ht="40" customHeight="1" x14ac:dyDescent="0.2">
      <c r="A15" s="194" t="s">
        <v>699</v>
      </c>
      <c r="B15" s="57" t="s">
        <v>932</v>
      </c>
      <c r="C15" s="70">
        <v>5</v>
      </c>
      <c r="D15" s="70">
        <v>15</v>
      </c>
      <c r="E15" s="70">
        <v>25</v>
      </c>
      <c r="F15" s="70">
        <v>20</v>
      </c>
      <c r="G15" s="70">
        <f t="shared" si="0"/>
        <v>65</v>
      </c>
    </row>
    <row r="16" spans="1:7" ht="40" customHeight="1" x14ac:dyDescent="0.2">
      <c r="A16" s="194" t="s">
        <v>699</v>
      </c>
      <c r="B16" s="57" t="s">
        <v>936</v>
      </c>
      <c r="C16" s="70">
        <v>15</v>
      </c>
      <c r="D16" s="70">
        <v>25</v>
      </c>
      <c r="E16" s="70">
        <v>20</v>
      </c>
      <c r="F16" s="70">
        <v>15</v>
      </c>
      <c r="G16" s="70">
        <f t="shared" si="0"/>
        <v>75</v>
      </c>
    </row>
    <row r="17" spans="1:7" ht="40" customHeight="1" x14ac:dyDescent="0.2">
      <c r="A17" s="194" t="s">
        <v>699</v>
      </c>
      <c r="B17" s="57" t="s">
        <v>940</v>
      </c>
      <c r="C17" s="70">
        <v>20</v>
      </c>
      <c r="D17" s="70">
        <v>20</v>
      </c>
      <c r="E17" s="70">
        <v>15</v>
      </c>
      <c r="F17" s="70">
        <v>10</v>
      </c>
      <c r="G17" s="70">
        <f t="shared" si="0"/>
        <v>65</v>
      </c>
    </row>
    <row r="18" spans="1:7" ht="41" customHeight="1" x14ac:dyDescent="0.2">
      <c r="A18" s="190" t="s">
        <v>768</v>
      </c>
      <c r="B18" s="55" t="s">
        <v>981</v>
      </c>
      <c r="C18" s="70">
        <v>10</v>
      </c>
      <c r="D18" s="70">
        <v>25</v>
      </c>
      <c r="E18" s="70">
        <v>25</v>
      </c>
      <c r="F18" s="70">
        <v>15</v>
      </c>
      <c r="G18" s="70">
        <f t="shared" ref="G18:G29" si="1">C18+D18+E18+F18</f>
        <v>75</v>
      </c>
    </row>
    <row r="19" spans="1:7" ht="44" customHeight="1" x14ac:dyDescent="0.2">
      <c r="A19" s="190" t="s">
        <v>768</v>
      </c>
      <c r="B19" s="57" t="s">
        <v>985</v>
      </c>
      <c r="C19" s="70">
        <v>15</v>
      </c>
      <c r="D19" s="70">
        <v>20</v>
      </c>
      <c r="E19" s="70">
        <v>15</v>
      </c>
      <c r="F19" s="70">
        <v>10</v>
      </c>
      <c r="G19" s="70">
        <f t="shared" si="1"/>
        <v>60</v>
      </c>
    </row>
    <row r="20" spans="1:7" ht="40" customHeight="1" x14ac:dyDescent="0.2">
      <c r="A20" s="190" t="s">
        <v>768</v>
      </c>
      <c r="B20" s="57" t="s">
        <v>989</v>
      </c>
      <c r="C20" s="70">
        <v>20</v>
      </c>
      <c r="D20" s="70">
        <v>25</v>
      </c>
      <c r="E20" s="70">
        <v>20</v>
      </c>
      <c r="F20" s="70">
        <v>5</v>
      </c>
      <c r="G20" s="70">
        <f t="shared" si="1"/>
        <v>70</v>
      </c>
    </row>
    <row r="21" spans="1:7" ht="45" customHeight="1" x14ac:dyDescent="0.2">
      <c r="A21" s="190" t="s">
        <v>768</v>
      </c>
      <c r="B21" s="57" t="s">
        <v>993</v>
      </c>
      <c r="C21" s="70">
        <v>20</v>
      </c>
      <c r="D21" s="70">
        <v>15</v>
      </c>
      <c r="E21" s="70">
        <v>15</v>
      </c>
      <c r="F21" s="70">
        <v>15</v>
      </c>
      <c r="G21" s="70">
        <f t="shared" si="1"/>
        <v>65</v>
      </c>
    </row>
    <row r="22" spans="1:7" ht="40" customHeight="1" x14ac:dyDescent="0.2">
      <c r="A22" s="190" t="s">
        <v>768</v>
      </c>
      <c r="B22" s="57" t="s">
        <v>996</v>
      </c>
      <c r="C22" s="70">
        <v>5</v>
      </c>
      <c r="D22" s="70">
        <v>15</v>
      </c>
      <c r="E22" s="70">
        <v>20</v>
      </c>
      <c r="F22" s="70">
        <v>25</v>
      </c>
      <c r="G22" s="70">
        <f t="shared" si="1"/>
        <v>65</v>
      </c>
    </row>
    <row r="23" spans="1:7" ht="40" customHeight="1" x14ac:dyDescent="0.2">
      <c r="A23" s="190" t="s">
        <v>768</v>
      </c>
      <c r="B23" s="57" t="s">
        <v>999</v>
      </c>
      <c r="C23" s="70">
        <v>15</v>
      </c>
      <c r="D23" s="70">
        <v>20</v>
      </c>
      <c r="E23" s="70">
        <v>10</v>
      </c>
      <c r="F23" s="70">
        <v>10</v>
      </c>
      <c r="G23" s="70">
        <f t="shared" si="1"/>
        <v>55</v>
      </c>
    </row>
    <row r="24" spans="1:7" ht="40" customHeight="1" x14ac:dyDescent="0.2">
      <c r="A24" s="190" t="s">
        <v>768</v>
      </c>
      <c r="B24" s="57" t="s">
        <v>1002</v>
      </c>
      <c r="C24" s="70">
        <v>15</v>
      </c>
      <c r="D24" s="70">
        <v>15</v>
      </c>
      <c r="E24" s="70">
        <v>15</v>
      </c>
      <c r="F24" s="70">
        <v>5</v>
      </c>
      <c r="G24" s="70">
        <f t="shared" si="1"/>
        <v>50</v>
      </c>
    </row>
    <row r="25" spans="1:7" ht="40" customHeight="1" x14ac:dyDescent="0.2">
      <c r="A25" s="190" t="s">
        <v>768</v>
      </c>
      <c r="B25" s="57" t="s">
        <v>1004</v>
      </c>
      <c r="C25" s="70">
        <v>10</v>
      </c>
      <c r="D25" s="70">
        <v>20</v>
      </c>
      <c r="E25" s="70">
        <v>20</v>
      </c>
      <c r="F25" s="70">
        <v>25</v>
      </c>
      <c r="G25" s="70">
        <f t="shared" si="1"/>
        <v>75</v>
      </c>
    </row>
    <row r="26" spans="1:7" ht="40" customHeight="1" x14ac:dyDescent="0.2">
      <c r="A26" s="190" t="s">
        <v>768</v>
      </c>
      <c r="B26" s="57" t="s">
        <v>1008</v>
      </c>
      <c r="C26" s="70">
        <v>15</v>
      </c>
      <c r="D26" s="70">
        <v>25</v>
      </c>
      <c r="E26" s="70">
        <v>20</v>
      </c>
      <c r="F26" s="70">
        <v>20</v>
      </c>
      <c r="G26" s="70">
        <f t="shared" si="1"/>
        <v>80</v>
      </c>
    </row>
    <row r="27" spans="1:7" ht="40" customHeight="1" x14ac:dyDescent="0.2">
      <c r="A27" s="190" t="s">
        <v>768</v>
      </c>
      <c r="B27" s="57" t="s">
        <v>1012</v>
      </c>
      <c r="C27" s="70">
        <v>10</v>
      </c>
      <c r="D27" s="70">
        <v>15</v>
      </c>
      <c r="E27" s="70">
        <v>15</v>
      </c>
      <c r="F27" s="70">
        <v>10</v>
      </c>
      <c r="G27" s="70">
        <f t="shared" si="1"/>
        <v>50</v>
      </c>
    </row>
    <row r="28" spans="1:7" ht="40" customHeight="1" x14ac:dyDescent="0.2">
      <c r="A28" s="190" t="s">
        <v>768</v>
      </c>
      <c r="B28" s="57" t="s">
        <v>1016</v>
      </c>
      <c r="C28" s="70">
        <v>10</v>
      </c>
      <c r="D28" s="70">
        <v>20</v>
      </c>
      <c r="E28" s="70">
        <v>20</v>
      </c>
      <c r="F28" s="70">
        <v>20</v>
      </c>
      <c r="G28" s="70">
        <f t="shared" si="1"/>
        <v>70</v>
      </c>
    </row>
    <row r="29" spans="1:7" ht="48" customHeight="1" x14ac:dyDescent="0.2">
      <c r="A29" s="190" t="s">
        <v>768</v>
      </c>
      <c r="B29" s="57" t="s">
        <v>1019</v>
      </c>
      <c r="C29" s="70">
        <v>20</v>
      </c>
      <c r="D29" s="70">
        <v>15</v>
      </c>
      <c r="E29" s="70">
        <v>20</v>
      </c>
      <c r="F29" s="70">
        <v>20</v>
      </c>
      <c r="G29" s="70">
        <f t="shared" si="1"/>
        <v>75</v>
      </c>
    </row>
    <row r="30" spans="1:7" ht="40" customHeight="1" x14ac:dyDescent="0.2">
      <c r="A30" s="195" t="s">
        <v>563</v>
      </c>
      <c r="B30" s="57" t="s">
        <v>944</v>
      </c>
      <c r="C30" s="70">
        <v>15</v>
      </c>
      <c r="D30" s="70">
        <v>25</v>
      </c>
      <c r="E30" s="70">
        <v>20</v>
      </c>
      <c r="F30" s="70">
        <v>15</v>
      </c>
      <c r="G30" s="70">
        <f t="shared" ref="G30:G38" si="2">C30+D30+E30+F30</f>
        <v>75</v>
      </c>
    </row>
    <row r="31" spans="1:7" ht="40" customHeight="1" x14ac:dyDescent="0.2">
      <c r="A31" s="195" t="s">
        <v>563</v>
      </c>
      <c r="B31" s="57" t="s">
        <v>948</v>
      </c>
      <c r="C31" s="70">
        <v>15</v>
      </c>
      <c r="D31" s="70">
        <v>15</v>
      </c>
      <c r="E31" s="70">
        <v>25</v>
      </c>
      <c r="F31" s="70">
        <v>20</v>
      </c>
      <c r="G31" s="70">
        <f t="shared" si="2"/>
        <v>75</v>
      </c>
    </row>
    <row r="32" spans="1:7" ht="40" customHeight="1" x14ac:dyDescent="0.2">
      <c r="A32" s="195" t="s">
        <v>563</v>
      </c>
      <c r="B32" s="57" t="s">
        <v>952</v>
      </c>
      <c r="C32" s="70">
        <v>20</v>
      </c>
      <c r="D32" s="70">
        <v>25</v>
      </c>
      <c r="E32" s="70">
        <v>20</v>
      </c>
      <c r="F32" s="70">
        <v>15</v>
      </c>
      <c r="G32" s="70">
        <f t="shared" si="2"/>
        <v>80</v>
      </c>
    </row>
    <row r="33" spans="1:7" ht="40" customHeight="1" x14ac:dyDescent="0.2">
      <c r="A33" s="195" t="s">
        <v>563</v>
      </c>
      <c r="B33" s="57" t="s">
        <v>956</v>
      </c>
      <c r="C33" s="70">
        <v>10</v>
      </c>
      <c r="D33" s="70">
        <v>20</v>
      </c>
      <c r="E33" s="70">
        <v>15</v>
      </c>
      <c r="F33" s="70">
        <v>15</v>
      </c>
      <c r="G33" s="70">
        <f t="shared" si="2"/>
        <v>60</v>
      </c>
    </row>
    <row r="34" spans="1:7" ht="40" customHeight="1" x14ac:dyDescent="0.2">
      <c r="A34" s="195" t="s">
        <v>563</v>
      </c>
      <c r="B34" s="57" t="s">
        <v>960</v>
      </c>
      <c r="C34" s="70">
        <v>15</v>
      </c>
      <c r="D34" s="70">
        <v>20</v>
      </c>
      <c r="E34" s="70">
        <v>15</v>
      </c>
      <c r="F34" s="70">
        <v>20</v>
      </c>
      <c r="G34" s="70">
        <f t="shared" si="2"/>
        <v>70</v>
      </c>
    </row>
    <row r="35" spans="1:7" ht="40" customHeight="1" x14ac:dyDescent="0.2">
      <c r="A35" s="195" t="s">
        <v>563</v>
      </c>
      <c r="B35" s="57" t="s">
        <v>964</v>
      </c>
      <c r="C35" s="70">
        <v>20</v>
      </c>
      <c r="D35" s="70">
        <v>20</v>
      </c>
      <c r="E35" s="70">
        <v>15</v>
      </c>
      <c r="F35" s="70">
        <v>20</v>
      </c>
      <c r="G35" s="70">
        <f t="shared" si="2"/>
        <v>75</v>
      </c>
    </row>
    <row r="36" spans="1:7" ht="40" customHeight="1" x14ac:dyDescent="0.2">
      <c r="A36" s="195" t="s">
        <v>563</v>
      </c>
      <c r="B36" s="57" t="s">
        <v>968</v>
      </c>
      <c r="C36" s="70">
        <v>15</v>
      </c>
      <c r="D36" s="70">
        <v>20</v>
      </c>
      <c r="E36" s="70">
        <v>20</v>
      </c>
      <c r="F36" s="70">
        <v>5</v>
      </c>
      <c r="G36" s="70">
        <f t="shared" si="2"/>
        <v>60</v>
      </c>
    </row>
    <row r="37" spans="1:7" ht="40" customHeight="1" x14ac:dyDescent="0.2">
      <c r="A37" s="195" t="s">
        <v>563</v>
      </c>
      <c r="B37" s="57" t="s">
        <v>972</v>
      </c>
      <c r="C37" s="70">
        <v>15</v>
      </c>
      <c r="D37" s="70">
        <v>15</v>
      </c>
      <c r="E37" s="70">
        <v>20</v>
      </c>
      <c r="F37" s="70">
        <v>5</v>
      </c>
      <c r="G37" s="70">
        <f t="shared" si="2"/>
        <v>55</v>
      </c>
    </row>
    <row r="38" spans="1:7" ht="40" customHeight="1" x14ac:dyDescent="0.2">
      <c r="A38" s="195" t="s">
        <v>563</v>
      </c>
      <c r="B38" s="57" t="s">
        <v>976</v>
      </c>
      <c r="C38" s="70">
        <v>20</v>
      </c>
      <c r="D38" s="70">
        <v>25</v>
      </c>
      <c r="E38" s="70">
        <v>20</v>
      </c>
      <c r="F38" s="70">
        <v>10</v>
      </c>
      <c r="G38" s="70">
        <f t="shared" si="2"/>
        <v>75</v>
      </c>
    </row>
    <row r="39" spans="1:7" ht="40" customHeight="1" x14ac:dyDescent="0.2">
      <c r="A39" s="192" t="s">
        <v>853</v>
      </c>
      <c r="B39" s="57" t="s">
        <v>1062</v>
      </c>
      <c r="C39" s="68">
        <v>15</v>
      </c>
      <c r="D39" s="68">
        <v>20</v>
      </c>
      <c r="E39" s="68">
        <v>20</v>
      </c>
      <c r="F39" s="68">
        <v>25</v>
      </c>
      <c r="G39" s="68">
        <f t="shared" ref="G39:G46" si="3">C39+D39+E39+F39</f>
        <v>80</v>
      </c>
    </row>
    <row r="40" spans="1:7" ht="40" customHeight="1" x14ac:dyDescent="0.2">
      <c r="A40" s="192" t="s">
        <v>853</v>
      </c>
      <c r="B40" s="57" t="s">
        <v>1066</v>
      </c>
      <c r="C40" s="68">
        <v>10</v>
      </c>
      <c r="D40" s="68">
        <v>15</v>
      </c>
      <c r="E40" s="68">
        <v>20</v>
      </c>
      <c r="F40" s="68">
        <v>20</v>
      </c>
      <c r="G40" s="68">
        <f t="shared" si="3"/>
        <v>65</v>
      </c>
    </row>
    <row r="41" spans="1:7" ht="40" customHeight="1" x14ac:dyDescent="0.2">
      <c r="A41" s="192" t="s">
        <v>853</v>
      </c>
      <c r="B41" s="57" t="s">
        <v>1070</v>
      </c>
      <c r="C41" s="68">
        <v>10</v>
      </c>
      <c r="D41" s="68">
        <v>15</v>
      </c>
      <c r="E41" s="68">
        <v>20</v>
      </c>
      <c r="F41" s="68">
        <v>20</v>
      </c>
      <c r="G41" s="68">
        <f t="shared" si="3"/>
        <v>65</v>
      </c>
    </row>
    <row r="42" spans="1:7" ht="40" customHeight="1" x14ac:dyDescent="0.2">
      <c r="A42" s="192" t="s">
        <v>853</v>
      </c>
      <c r="B42" s="57" t="s">
        <v>1074</v>
      </c>
      <c r="C42" s="68">
        <v>15</v>
      </c>
      <c r="D42" s="68">
        <v>20</v>
      </c>
      <c r="E42" s="68">
        <v>15</v>
      </c>
      <c r="F42" s="68">
        <v>20</v>
      </c>
      <c r="G42" s="68">
        <f t="shared" si="3"/>
        <v>70</v>
      </c>
    </row>
    <row r="43" spans="1:7" ht="40" customHeight="1" x14ac:dyDescent="0.2">
      <c r="A43" s="192" t="s">
        <v>853</v>
      </c>
      <c r="B43" s="57" t="s">
        <v>1078</v>
      </c>
      <c r="C43" s="68">
        <v>10</v>
      </c>
      <c r="D43" s="68">
        <v>20</v>
      </c>
      <c r="E43" s="68">
        <v>20</v>
      </c>
      <c r="F43" s="68">
        <v>20</v>
      </c>
      <c r="G43" s="68">
        <f t="shared" si="3"/>
        <v>70</v>
      </c>
    </row>
    <row r="44" spans="1:7" ht="40" customHeight="1" x14ac:dyDescent="0.2">
      <c r="A44" s="192" t="s">
        <v>853</v>
      </c>
      <c r="B44" s="57" t="s">
        <v>1082</v>
      </c>
      <c r="C44" s="68">
        <v>15</v>
      </c>
      <c r="D44" s="68">
        <v>15</v>
      </c>
      <c r="E44" s="68">
        <v>20</v>
      </c>
      <c r="F44" s="68">
        <v>20</v>
      </c>
      <c r="G44" s="68">
        <f t="shared" si="3"/>
        <v>70</v>
      </c>
    </row>
    <row r="45" spans="1:7" ht="40" customHeight="1" x14ac:dyDescent="0.2">
      <c r="A45" s="192" t="s">
        <v>853</v>
      </c>
      <c r="B45" s="57" t="s">
        <v>1086</v>
      </c>
      <c r="C45" s="68">
        <v>15</v>
      </c>
      <c r="D45" s="68">
        <v>20</v>
      </c>
      <c r="E45" s="68">
        <v>20</v>
      </c>
      <c r="F45" s="68">
        <v>25</v>
      </c>
      <c r="G45" s="68">
        <f t="shared" si="3"/>
        <v>80</v>
      </c>
    </row>
    <row r="46" spans="1:7" ht="40" customHeight="1" x14ac:dyDescent="0.2">
      <c r="A46" s="192" t="s">
        <v>853</v>
      </c>
      <c r="B46" s="57" t="s">
        <v>1090</v>
      </c>
      <c r="C46" s="68">
        <v>10</v>
      </c>
      <c r="D46" s="68">
        <v>20</v>
      </c>
      <c r="E46" s="68">
        <v>20</v>
      </c>
      <c r="F46" s="68">
        <v>20</v>
      </c>
      <c r="G46" s="68">
        <f t="shared" si="3"/>
        <v>70</v>
      </c>
    </row>
    <row r="47" spans="1:7" ht="40" customHeight="1" x14ac:dyDescent="0.2">
      <c r="A47" s="193" t="s">
        <v>820</v>
      </c>
      <c r="B47" s="57" t="s">
        <v>1022</v>
      </c>
      <c r="C47" s="70">
        <v>20</v>
      </c>
      <c r="D47" s="70">
        <v>10</v>
      </c>
      <c r="E47" s="70">
        <v>20</v>
      </c>
      <c r="F47" s="70">
        <v>10</v>
      </c>
      <c r="G47" s="70">
        <f t="shared" ref="G47:G56" si="4">C47+D47+E47+F47</f>
        <v>60</v>
      </c>
    </row>
    <row r="48" spans="1:7" ht="40" customHeight="1" x14ac:dyDescent="0.2">
      <c r="A48" s="193" t="s">
        <v>820</v>
      </c>
      <c r="B48" s="57" t="s">
        <v>1026</v>
      </c>
      <c r="C48" s="70">
        <v>20</v>
      </c>
      <c r="D48" s="70">
        <v>15</v>
      </c>
      <c r="E48" s="70">
        <v>20</v>
      </c>
      <c r="F48" s="70">
        <v>25</v>
      </c>
      <c r="G48" s="70">
        <f t="shared" si="4"/>
        <v>80</v>
      </c>
    </row>
    <row r="49" spans="1:7" ht="40" customHeight="1" x14ac:dyDescent="0.2">
      <c r="A49" s="193" t="s">
        <v>820</v>
      </c>
      <c r="B49" s="57" t="s">
        <v>1030</v>
      </c>
      <c r="C49" s="70">
        <v>10</v>
      </c>
      <c r="D49" s="70">
        <v>15</v>
      </c>
      <c r="E49" s="70">
        <v>20</v>
      </c>
      <c r="F49" s="70">
        <v>25</v>
      </c>
      <c r="G49" s="70">
        <f t="shared" si="4"/>
        <v>70</v>
      </c>
    </row>
    <row r="50" spans="1:7" ht="40" customHeight="1" x14ac:dyDescent="0.2">
      <c r="A50" s="193" t="s">
        <v>820</v>
      </c>
      <c r="B50" s="57" t="s">
        <v>1034</v>
      </c>
      <c r="C50" s="70">
        <v>5</v>
      </c>
      <c r="D50" s="70">
        <v>20</v>
      </c>
      <c r="E50" s="70">
        <v>20</v>
      </c>
      <c r="F50" s="70">
        <v>25</v>
      </c>
      <c r="G50" s="70">
        <f t="shared" si="4"/>
        <v>70</v>
      </c>
    </row>
    <row r="51" spans="1:7" ht="40" customHeight="1" x14ac:dyDescent="0.2">
      <c r="A51" s="193" t="s">
        <v>820</v>
      </c>
      <c r="B51" s="57" t="s">
        <v>1038</v>
      </c>
      <c r="C51" s="70">
        <v>10</v>
      </c>
      <c r="D51" s="70">
        <v>15</v>
      </c>
      <c r="E51" s="70">
        <v>15</v>
      </c>
      <c r="F51" s="70">
        <v>20</v>
      </c>
      <c r="G51" s="70">
        <f t="shared" si="4"/>
        <v>60</v>
      </c>
    </row>
    <row r="52" spans="1:7" ht="40" customHeight="1" x14ac:dyDescent="0.2">
      <c r="A52" s="193" t="s">
        <v>820</v>
      </c>
      <c r="B52" s="57" t="s">
        <v>1042</v>
      </c>
      <c r="C52" s="70">
        <v>20</v>
      </c>
      <c r="D52" s="70">
        <v>15</v>
      </c>
      <c r="E52" s="70">
        <v>20</v>
      </c>
      <c r="F52" s="70">
        <v>25</v>
      </c>
      <c r="G52" s="70">
        <f t="shared" si="4"/>
        <v>80</v>
      </c>
    </row>
    <row r="53" spans="1:7" ht="40" customHeight="1" x14ac:dyDescent="0.2">
      <c r="A53" s="193" t="s">
        <v>820</v>
      </c>
      <c r="B53" s="57" t="s">
        <v>1046</v>
      </c>
      <c r="C53" s="70">
        <v>20</v>
      </c>
      <c r="D53" s="70">
        <v>15</v>
      </c>
      <c r="E53" s="70">
        <v>20</v>
      </c>
      <c r="F53" s="70">
        <v>25</v>
      </c>
      <c r="G53" s="70">
        <f t="shared" si="4"/>
        <v>80</v>
      </c>
    </row>
    <row r="54" spans="1:7" ht="40" customHeight="1" x14ac:dyDescent="0.2">
      <c r="A54" s="193" t="s">
        <v>820</v>
      </c>
      <c r="B54" s="57" t="s">
        <v>1050</v>
      </c>
      <c r="C54" s="70">
        <v>15</v>
      </c>
      <c r="D54" s="70">
        <v>20</v>
      </c>
      <c r="E54" s="70">
        <v>20</v>
      </c>
      <c r="F54" s="70">
        <v>20</v>
      </c>
      <c r="G54" s="70">
        <f t="shared" si="4"/>
        <v>75</v>
      </c>
    </row>
    <row r="55" spans="1:7" ht="40" customHeight="1" x14ac:dyDescent="0.2">
      <c r="A55" s="193" t="s">
        <v>820</v>
      </c>
      <c r="B55" s="57" t="s">
        <v>1054</v>
      </c>
      <c r="C55" s="70">
        <v>15</v>
      </c>
      <c r="D55" s="70">
        <v>25</v>
      </c>
      <c r="E55" s="70">
        <v>20</v>
      </c>
      <c r="F55" s="70">
        <v>20</v>
      </c>
      <c r="G55" s="70">
        <f t="shared" si="4"/>
        <v>80</v>
      </c>
    </row>
    <row r="56" spans="1:7" ht="40" customHeight="1" x14ac:dyDescent="0.2">
      <c r="A56" s="193" t="s">
        <v>820</v>
      </c>
      <c r="B56" s="57" t="s">
        <v>1058</v>
      </c>
      <c r="C56" s="70">
        <v>15</v>
      </c>
      <c r="D56" s="70">
        <v>20</v>
      </c>
      <c r="E56" s="70">
        <v>20</v>
      </c>
      <c r="F56" s="70">
        <v>20</v>
      </c>
      <c r="G56" s="70">
        <f t="shared" si="4"/>
        <v>75</v>
      </c>
    </row>
  </sheetData>
  <mergeCells count="5">
    <mergeCell ref="A1:F1"/>
    <mergeCell ref="A2:A3"/>
    <mergeCell ref="B2:B3"/>
    <mergeCell ref="C2:F2"/>
    <mergeCell ref="G2:G3"/>
  </mergeCells>
  <pageMargins left="0.23622047244094488" right="0.23622047244094488" top="0.23622047244094488" bottom="0.23622047244094488" header="0.23622047244094488" footer="0.23622047244094488"/>
  <pageSetup scale="8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0"/>
  <sheetViews>
    <sheetView view="pageBreakPreview" zoomScale="65" zoomScaleNormal="100" zoomScaleSheetLayoutView="150" workbookViewId="0">
      <selection activeCell="G50" sqref="A1:G50"/>
    </sheetView>
  </sheetViews>
  <sheetFormatPr baseColWidth="10" defaultColWidth="14.5" defaultRowHeight="15" x14ac:dyDescent="0.2"/>
  <cols>
    <col min="1" max="1" width="30.83203125" customWidth="1"/>
    <col min="2" max="2" width="56" customWidth="1"/>
    <col min="3" max="3" width="16" customWidth="1"/>
    <col min="4" max="4" width="14.6640625" customWidth="1"/>
    <col min="5" max="5" width="15.33203125" customWidth="1"/>
    <col min="6" max="6" width="21.33203125" customWidth="1"/>
    <col min="7" max="7" width="17.5" customWidth="1"/>
  </cols>
  <sheetData>
    <row r="1" spans="1:7" x14ac:dyDescent="0.2">
      <c r="A1" s="151" t="s">
        <v>1101</v>
      </c>
      <c r="B1" s="151"/>
      <c r="C1" s="151"/>
      <c r="D1" s="151"/>
      <c r="E1" s="151"/>
      <c r="F1" s="151"/>
      <c r="G1" s="151"/>
    </row>
    <row r="2" spans="1:7" x14ac:dyDescent="0.2">
      <c r="A2" s="166" t="s">
        <v>491</v>
      </c>
      <c r="B2" s="166" t="s">
        <v>694</v>
      </c>
      <c r="C2" s="166" t="s">
        <v>695</v>
      </c>
      <c r="D2" s="166"/>
      <c r="E2" s="166"/>
      <c r="F2" s="166"/>
      <c r="G2" s="166" t="s">
        <v>1096</v>
      </c>
    </row>
    <row r="3" spans="1:7" ht="32" x14ac:dyDescent="0.2">
      <c r="A3" s="166"/>
      <c r="B3" s="166"/>
      <c r="C3" s="196" t="s">
        <v>1097</v>
      </c>
      <c r="D3" s="196" t="s">
        <v>1098</v>
      </c>
      <c r="E3" s="196" t="s">
        <v>1099</v>
      </c>
      <c r="F3" s="196" t="s">
        <v>1100</v>
      </c>
      <c r="G3" s="166"/>
    </row>
    <row r="4" spans="1:7" x14ac:dyDescent="0.2">
      <c r="A4" s="197" t="s">
        <v>699</v>
      </c>
      <c r="B4" s="55" t="s">
        <v>700</v>
      </c>
      <c r="C4" s="68">
        <v>10</v>
      </c>
      <c r="D4" s="68">
        <v>20</v>
      </c>
      <c r="E4" s="68">
        <v>20</v>
      </c>
      <c r="F4" s="68">
        <v>25</v>
      </c>
      <c r="G4" s="68">
        <f t="shared" ref="G4:G12" si="0">SUM(C4:F4)</f>
        <v>75</v>
      </c>
    </row>
    <row r="5" spans="1:7" x14ac:dyDescent="0.2">
      <c r="A5" s="197" t="s">
        <v>699</v>
      </c>
      <c r="B5" s="55" t="s">
        <v>704</v>
      </c>
      <c r="C5" s="68">
        <v>15</v>
      </c>
      <c r="D5" s="68">
        <v>20</v>
      </c>
      <c r="E5" s="68">
        <v>20</v>
      </c>
      <c r="F5" s="68">
        <v>20</v>
      </c>
      <c r="G5" s="68">
        <f t="shared" si="0"/>
        <v>75</v>
      </c>
    </row>
    <row r="6" spans="1:7" x14ac:dyDescent="0.2">
      <c r="A6" s="197" t="s">
        <v>699</v>
      </c>
      <c r="B6" s="55" t="s">
        <v>708</v>
      </c>
      <c r="C6" s="68">
        <v>10</v>
      </c>
      <c r="D6" s="68">
        <v>15</v>
      </c>
      <c r="E6" s="68">
        <v>20</v>
      </c>
      <c r="F6" s="68">
        <v>20</v>
      </c>
      <c r="G6" s="68">
        <f t="shared" si="0"/>
        <v>65</v>
      </c>
    </row>
    <row r="7" spans="1:7" x14ac:dyDescent="0.2">
      <c r="A7" s="197" t="s">
        <v>699</v>
      </c>
      <c r="B7" s="198" t="s">
        <v>712</v>
      </c>
      <c r="C7" s="68">
        <v>15</v>
      </c>
      <c r="D7" s="68">
        <v>15</v>
      </c>
      <c r="E7" s="68">
        <v>20</v>
      </c>
      <c r="F7" s="68">
        <v>20</v>
      </c>
      <c r="G7" s="68">
        <f t="shared" si="0"/>
        <v>70</v>
      </c>
    </row>
    <row r="8" spans="1:7" x14ac:dyDescent="0.2">
      <c r="A8" s="197" t="s">
        <v>699</v>
      </c>
      <c r="B8" s="55" t="s">
        <v>716</v>
      </c>
      <c r="C8" s="68">
        <v>20</v>
      </c>
      <c r="D8" s="68">
        <v>20</v>
      </c>
      <c r="E8" s="68">
        <v>20</v>
      </c>
      <c r="F8" s="68">
        <v>25</v>
      </c>
      <c r="G8" s="68">
        <f t="shared" si="0"/>
        <v>85</v>
      </c>
    </row>
    <row r="9" spans="1:7" x14ac:dyDescent="0.2">
      <c r="A9" s="197" t="s">
        <v>699</v>
      </c>
      <c r="B9" s="55" t="s">
        <v>720</v>
      </c>
      <c r="C9" s="68">
        <v>25</v>
      </c>
      <c r="D9" s="68">
        <v>20</v>
      </c>
      <c r="E9" s="68">
        <v>20</v>
      </c>
      <c r="F9" s="68">
        <v>20</v>
      </c>
      <c r="G9" s="68">
        <f t="shared" si="0"/>
        <v>85</v>
      </c>
    </row>
    <row r="10" spans="1:7" x14ac:dyDescent="0.2">
      <c r="A10" s="197" t="s">
        <v>699</v>
      </c>
      <c r="B10" s="198" t="s">
        <v>724</v>
      </c>
      <c r="C10" s="68">
        <v>15</v>
      </c>
      <c r="D10" s="68">
        <v>20</v>
      </c>
      <c r="E10" s="68">
        <v>20</v>
      </c>
      <c r="F10" s="68">
        <v>25</v>
      </c>
      <c r="G10" s="68">
        <f t="shared" si="0"/>
        <v>80</v>
      </c>
    </row>
    <row r="11" spans="1:7" x14ac:dyDescent="0.2">
      <c r="A11" s="197" t="s">
        <v>699</v>
      </c>
      <c r="B11" s="55" t="s">
        <v>728</v>
      </c>
      <c r="C11" s="68">
        <v>25</v>
      </c>
      <c r="D11" s="68">
        <v>15</v>
      </c>
      <c r="E11" s="68">
        <v>20</v>
      </c>
      <c r="F11" s="68">
        <v>20</v>
      </c>
      <c r="G11" s="68">
        <f t="shared" si="0"/>
        <v>80</v>
      </c>
    </row>
    <row r="12" spans="1:7" x14ac:dyDescent="0.2">
      <c r="A12" s="197" t="s">
        <v>699</v>
      </c>
      <c r="B12" s="55" t="s">
        <v>732</v>
      </c>
      <c r="C12" s="68">
        <v>20</v>
      </c>
      <c r="D12" s="68">
        <v>10</v>
      </c>
      <c r="E12" s="68">
        <v>15</v>
      </c>
      <c r="F12" s="68">
        <v>15</v>
      </c>
      <c r="G12" s="68">
        <f t="shared" si="0"/>
        <v>60</v>
      </c>
    </row>
    <row r="13" spans="1:7" ht="30" x14ac:dyDescent="0.2">
      <c r="A13" s="190" t="s">
        <v>768</v>
      </c>
      <c r="B13" s="55" t="s">
        <v>769</v>
      </c>
      <c r="C13" s="68">
        <v>20</v>
      </c>
      <c r="D13" s="68">
        <v>20</v>
      </c>
      <c r="E13" s="68">
        <v>20</v>
      </c>
      <c r="F13" s="68">
        <v>25</v>
      </c>
      <c r="G13" s="68">
        <f t="shared" ref="G13:G26" si="1">SUM(C13:F13)</f>
        <v>85</v>
      </c>
    </row>
    <row r="14" spans="1:7" ht="30" x14ac:dyDescent="0.2">
      <c r="A14" s="190" t="s">
        <v>768</v>
      </c>
      <c r="B14" s="55" t="s">
        <v>771</v>
      </c>
      <c r="C14" s="68">
        <v>20</v>
      </c>
      <c r="D14" s="68">
        <v>15</v>
      </c>
      <c r="E14" s="68">
        <v>20</v>
      </c>
      <c r="F14" s="68">
        <v>20</v>
      </c>
      <c r="G14" s="68">
        <f t="shared" si="1"/>
        <v>75</v>
      </c>
    </row>
    <row r="15" spans="1:7" ht="30" x14ac:dyDescent="0.2">
      <c r="A15" s="190" t="s">
        <v>768</v>
      </c>
      <c r="B15" s="55" t="s">
        <v>775</v>
      </c>
      <c r="C15" s="68">
        <v>20</v>
      </c>
      <c r="D15" s="68">
        <v>15</v>
      </c>
      <c r="E15" s="68">
        <v>20</v>
      </c>
      <c r="F15" s="68">
        <v>25</v>
      </c>
      <c r="G15" s="68">
        <f t="shared" si="1"/>
        <v>80</v>
      </c>
    </row>
    <row r="16" spans="1:7" ht="30" x14ac:dyDescent="0.2">
      <c r="A16" s="190" t="s">
        <v>768</v>
      </c>
      <c r="B16" s="55" t="s">
        <v>779</v>
      </c>
      <c r="C16" s="68">
        <v>20</v>
      </c>
      <c r="D16" s="68">
        <v>20</v>
      </c>
      <c r="E16" s="68">
        <v>20</v>
      </c>
      <c r="F16" s="68">
        <v>25</v>
      </c>
      <c r="G16" s="68">
        <f t="shared" si="1"/>
        <v>85</v>
      </c>
    </row>
    <row r="17" spans="1:7" ht="30" x14ac:dyDescent="0.2">
      <c r="A17" s="190" t="s">
        <v>768</v>
      </c>
      <c r="B17" s="55" t="s">
        <v>783</v>
      </c>
      <c r="C17" s="68">
        <v>15</v>
      </c>
      <c r="D17" s="68">
        <v>20</v>
      </c>
      <c r="E17" s="68">
        <v>20</v>
      </c>
      <c r="F17" s="68">
        <v>25</v>
      </c>
      <c r="G17" s="68">
        <f t="shared" si="1"/>
        <v>80</v>
      </c>
    </row>
    <row r="18" spans="1:7" ht="30" x14ac:dyDescent="0.2">
      <c r="A18" s="190" t="s">
        <v>768</v>
      </c>
      <c r="B18" s="55" t="s">
        <v>787</v>
      </c>
      <c r="C18" s="68">
        <v>15</v>
      </c>
      <c r="D18" s="68">
        <v>20</v>
      </c>
      <c r="E18" s="68">
        <v>20</v>
      </c>
      <c r="F18" s="68">
        <v>25</v>
      </c>
      <c r="G18" s="68">
        <f t="shared" si="1"/>
        <v>80</v>
      </c>
    </row>
    <row r="19" spans="1:7" ht="30" x14ac:dyDescent="0.2">
      <c r="A19" s="190" t="s">
        <v>768</v>
      </c>
      <c r="B19" s="55" t="s">
        <v>791</v>
      </c>
      <c r="C19" s="68">
        <v>20</v>
      </c>
      <c r="D19" s="68">
        <v>15</v>
      </c>
      <c r="E19" s="68">
        <v>20</v>
      </c>
      <c r="F19" s="68">
        <v>15</v>
      </c>
      <c r="G19" s="68">
        <f t="shared" si="1"/>
        <v>70</v>
      </c>
    </row>
    <row r="20" spans="1:7" ht="30" x14ac:dyDescent="0.2">
      <c r="A20" s="190" t="s">
        <v>768</v>
      </c>
      <c r="B20" s="55" t="s">
        <v>795</v>
      </c>
      <c r="C20" s="68">
        <v>20</v>
      </c>
      <c r="D20" s="68">
        <v>15</v>
      </c>
      <c r="E20" s="68">
        <v>20</v>
      </c>
      <c r="F20" s="68">
        <v>20</v>
      </c>
      <c r="G20" s="68">
        <f t="shared" si="1"/>
        <v>75</v>
      </c>
    </row>
    <row r="21" spans="1:7" ht="30" x14ac:dyDescent="0.2">
      <c r="A21" s="190" t="s">
        <v>768</v>
      </c>
      <c r="B21" s="55" t="s">
        <v>799</v>
      </c>
      <c r="C21" s="68">
        <v>20</v>
      </c>
      <c r="D21" s="68">
        <v>20</v>
      </c>
      <c r="E21" s="68">
        <v>20</v>
      </c>
      <c r="F21" s="68">
        <v>20</v>
      </c>
      <c r="G21" s="68">
        <f t="shared" si="1"/>
        <v>80</v>
      </c>
    </row>
    <row r="22" spans="1:7" ht="30" x14ac:dyDescent="0.2">
      <c r="A22" s="190" t="s">
        <v>768</v>
      </c>
      <c r="B22" s="55" t="s">
        <v>803</v>
      </c>
      <c r="C22" s="68">
        <v>20</v>
      </c>
      <c r="D22" s="68">
        <v>25</v>
      </c>
      <c r="E22" s="68">
        <v>20</v>
      </c>
      <c r="F22" s="68">
        <v>25</v>
      </c>
      <c r="G22" s="68">
        <f t="shared" si="1"/>
        <v>90</v>
      </c>
    </row>
    <row r="23" spans="1:7" ht="30" x14ac:dyDescent="0.2">
      <c r="A23" s="190" t="s">
        <v>768</v>
      </c>
      <c r="B23" s="55" t="s">
        <v>807</v>
      </c>
      <c r="C23" s="68">
        <v>25</v>
      </c>
      <c r="D23" s="68">
        <v>20</v>
      </c>
      <c r="E23" s="68">
        <v>20</v>
      </c>
      <c r="F23" s="68">
        <v>25</v>
      </c>
      <c r="G23" s="68">
        <f t="shared" si="1"/>
        <v>90</v>
      </c>
    </row>
    <row r="24" spans="1:7" ht="30" x14ac:dyDescent="0.2">
      <c r="A24" s="190" t="s">
        <v>768</v>
      </c>
      <c r="B24" s="55" t="s">
        <v>811</v>
      </c>
      <c r="C24" s="68">
        <v>20</v>
      </c>
      <c r="D24" s="68">
        <v>20</v>
      </c>
      <c r="E24" s="68">
        <v>20</v>
      </c>
      <c r="F24" s="68">
        <v>25</v>
      </c>
      <c r="G24" s="68">
        <f t="shared" si="1"/>
        <v>85</v>
      </c>
    </row>
    <row r="25" spans="1:7" ht="30" x14ac:dyDescent="0.2">
      <c r="A25" s="190" t="s">
        <v>768</v>
      </c>
      <c r="B25" s="55" t="s">
        <v>814</v>
      </c>
      <c r="C25" s="68">
        <v>20</v>
      </c>
      <c r="D25" s="68">
        <v>20</v>
      </c>
      <c r="E25" s="68">
        <v>20</v>
      </c>
      <c r="F25" s="68">
        <v>20</v>
      </c>
      <c r="G25" s="68">
        <f t="shared" si="1"/>
        <v>80</v>
      </c>
    </row>
    <row r="26" spans="1:7" ht="30" x14ac:dyDescent="0.2">
      <c r="A26" s="190" t="s">
        <v>768</v>
      </c>
      <c r="B26" s="55" t="s">
        <v>816</v>
      </c>
      <c r="C26" s="68">
        <v>20</v>
      </c>
      <c r="D26" s="68">
        <v>25</v>
      </c>
      <c r="E26" s="68">
        <v>25</v>
      </c>
      <c r="F26" s="68">
        <v>25</v>
      </c>
      <c r="G26" s="68">
        <f t="shared" si="1"/>
        <v>95</v>
      </c>
    </row>
    <row r="27" spans="1:7" x14ac:dyDescent="0.2">
      <c r="A27" s="199" t="s">
        <v>563</v>
      </c>
      <c r="B27" s="55" t="s">
        <v>736</v>
      </c>
      <c r="C27" s="68">
        <v>20</v>
      </c>
      <c r="D27" s="68">
        <v>20</v>
      </c>
      <c r="E27" s="68">
        <v>20</v>
      </c>
      <c r="F27" s="68">
        <v>20</v>
      </c>
      <c r="G27" s="68">
        <f t="shared" ref="G27:G34" si="2">SUM(C27:F27)</f>
        <v>80</v>
      </c>
    </row>
    <row r="28" spans="1:7" x14ac:dyDescent="0.2">
      <c r="A28" s="199" t="s">
        <v>563</v>
      </c>
      <c r="B28" s="55" t="s">
        <v>740</v>
      </c>
      <c r="C28" s="68">
        <v>20</v>
      </c>
      <c r="D28" s="68">
        <v>15</v>
      </c>
      <c r="E28" s="68">
        <v>20</v>
      </c>
      <c r="F28" s="68">
        <v>20</v>
      </c>
      <c r="G28" s="68">
        <f t="shared" si="2"/>
        <v>75</v>
      </c>
    </row>
    <row r="29" spans="1:7" x14ac:dyDescent="0.2">
      <c r="A29" s="199" t="s">
        <v>563</v>
      </c>
      <c r="B29" s="55" t="s">
        <v>744</v>
      </c>
      <c r="C29" s="68">
        <v>25</v>
      </c>
      <c r="D29" s="68">
        <v>15</v>
      </c>
      <c r="E29" s="68">
        <v>20</v>
      </c>
      <c r="F29" s="68">
        <v>20</v>
      </c>
      <c r="G29" s="68">
        <f t="shared" si="2"/>
        <v>80</v>
      </c>
    </row>
    <row r="30" spans="1:7" x14ac:dyDescent="0.2">
      <c r="A30" s="199" t="s">
        <v>563</v>
      </c>
      <c r="B30" s="55" t="s">
        <v>748</v>
      </c>
      <c r="C30" s="68">
        <v>25</v>
      </c>
      <c r="D30" s="68">
        <v>15</v>
      </c>
      <c r="E30" s="68">
        <v>20</v>
      </c>
      <c r="F30" s="68">
        <v>20</v>
      </c>
      <c r="G30" s="68">
        <f t="shared" si="2"/>
        <v>80</v>
      </c>
    </row>
    <row r="31" spans="1:7" x14ac:dyDescent="0.2">
      <c r="A31" s="199" t="s">
        <v>563</v>
      </c>
      <c r="B31" s="55" t="s">
        <v>752</v>
      </c>
      <c r="C31" s="68">
        <v>15</v>
      </c>
      <c r="D31" s="68">
        <v>15</v>
      </c>
      <c r="E31" s="68">
        <v>20</v>
      </c>
      <c r="F31" s="68">
        <v>25</v>
      </c>
      <c r="G31" s="68">
        <f t="shared" si="2"/>
        <v>75</v>
      </c>
    </row>
    <row r="32" spans="1:7" x14ac:dyDescent="0.2">
      <c r="A32" s="199" t="s">
        <v>563</v>
      </c>
      <c r="B32" s="55" t="s">
        <v>756</v>
      </c>
      <c r="C32" s="68">
        <v>15</v>
      </c>
      <c r="D32" s="68">
        <v>15</v>
      </c>
      <c r="E32" s="68">
        <v>20</v>
      </c>
      <c r="F32" s="68">
        <v>20</v>
      </c>
      <c r="G32" s="68">
        <f t="shared" si="2"/>
        <v>70</v>
      </c>
    </row>
    <row r="33" spans="1:7" x14ac:dyDescent="0.2">
      <c r="A33" s="199" t="s">
        <v>563</v>
      </c>
      <c r="B33" s="55" t="s">
        <v>760</v>
      </c>
      <c r="C33" s="68">
        <v>20</v>
      </c>
      <c r="D33" s="68">
        <v>15</v>
      </c>
      <c r="E33" s="68">
        <v>20</v>
      </c>
      <c r="F33" s="68">
        <v>25</v>
      </c>
      <c r="G33" s="68">
        <f t="shared" si="2"/>
        <v>80</v>
      </c>
    </row>
    <row r="34" spans="1:7" x14ac:dyDescent="0.2">
      <c r="A34" s="199" t="s">
        <v>563</v>
      </c>
      <c r="B34" s="55" t="s">
        <v>764</v>
      </c>
      <c r="C34" s="68">
        <v>15</v>
      </c>
      <c r="D34" s="68">
        <v>15</v>
      </c>
      <c r="E34" s="68">
        <v>20</v>
      </c>
      <c r="F34" s="68">
        <v>25</v>
      </c>
      <c r="G34" s="68">
        <f t="shared" si="2"/>
        <v>75</v>
      </c>
    </row>
    <row r="35" spans="1:7" x14ac:dyDescent="0.2">
      <c r="A35" s="192" t="s">
        <v>853</v>
      </c>
      <c r="B35" s="55" t="s">
        <v>854</v>
      </c>
      <c r="C35" s="68">
        <v>20</v>
      </c>
      <c r="D35" s="68">
        <v>15</v>
      </c>
      <c r="E35" s="68">
        <v>20</v>
      </c>
      <c r="F35" s="68">
        <v>20</v>
      </c>
      <c r="G35" s="68">
        <f t="shared" ref="G35:G42" si="3">SUM(C35:F35)</f>
        <v>75</v>
      </c>
    </row>
    <row r="36" spans="1:7" x14ac:dyDescent="0.2">
      <c r="A36" s="192" t="s">
        <v>853</v>
      </c>
      <c r="B36" s="55" t="s">
        <v>858</v>
      </c>
      <c r="C36" s="68">
        <v>25</v>
      </c>
      <c r="D36" s="68">
        <v>15</v>
      </c>
      <c r="E36" s="68">
        <v>20</v>
      </c>
      <c r="F36" s="68">
        <v>20</v>
      </c>
      <c r="G36" s="68">
        <f t="shared" si="3"/>
        <v>80</v>
      </c>
    </row>
    <row r="37" spans="1:7" x14ac:dyDescent="0.2">
      <c r="A37" s="192" t="s">
        <v>853</v>
      </c>
      <c r="B37" s="55" t="s">
        <v>862</v>
      </c>
      <c r="C37" s="68">
        <v>15</v>
      </c>
      <c r="D37" s="68">
        <v>20</v>
      </c>
      <c r="E37" s="68">
        <v>20</v>
      </c>
      <c r="F37" s="68">
        <v>25</v>
      </c>
      <c r="G37" s="68">
        <f t="shared" si="3"/>
        <v>80</v>
      </c>
    </row>
    <row r="38" spans="1:7" x14ac:dyDescent="0.2">
      <c r="A38" s="192" t="s">
        <v>853</v>
      </c>
      <c r="B38" s="55" t="s">
        <v>866</v>
      </c>
      <c r="C38" s="68">
        <v>25</v>
      </c>
      <c r="D38" s="68">
        <v>15</v>
      </c>
      <c r="E38" s="68">
        <v>20</v>
      </c>
      <c r="F38" s="68">
        <v>20</v>
      </c>
      <c r="G38" s="68">
        <f t="shared" si="3"/>
        <v>80</v>
      </c>
    </row>
    <row r="39" spans="1:7" x14ac:dyDescent="0.2">
      <c r="A39" s="192" t="s">
        <v>853</v>
      </c>
      <c r="B39" s="55" t="s">
        <v>870</v>
      </c>
      <c r="C39" s="68">
        <v>25</v>
      </c>
      <c r="D39" s="68">
        <v>20</v>
      </c>
      <c r="E39" s="68">
        <v>20</v>
      </c>
      <c r="F39" s="68">
        <v>25</v>
      </c>
      <c r="G39" s="68">
        <f t="shared" si="3"/>
        <v>90</v>
      </c>
    </row>
    <row r="40" spans="1:7" x14ac:dyDescent="0.2">
      <c r="A40" s="192" t="s">
        <v>853</v>
      </c>
      <c r="B40" s="55" t="s">
        <v>874</v>
      </c>
      <c r="C40" s="68">
        <v>20</v>
      </c>
      <c r="D40" s="68">
        <v>15</v>
      </c>
      <c r="E40" s="68">
        <v>20</v>
      </c>
      <c r="F40" s="68">
        <v>20</v>
      </c>
      <c r="G40" s="68">
        <f t="shared" si="3"/>
        <v>75</v>
      </c>
    </row>
    <row r="41" spans="1:7" x14ac:dyDescent="0.2">
      <c r="A41" s="192" t="s">
        <v>853</v>
      </c>
      <c r="B41" s="55" t="s">
        <v>878</v>
      </c>
      <c r="C41" s="68">
        <v>20</v>
      </c>
      <c r="D41" s="68">
        <v>15</v>
      </c>
      <c r="E41" s="68">
        <v>20</v>
      </c>
      <c r="F41" s="68">
        <v>15</v>
      </c>
      <c r="G41" s="68">
        <f t="shared" si="3"/>
        <v>70</v>
      </c>
    </row>
    <row r="42" spans="1:7" x14ac:dyDescent="0.2">
      <c r="A42" s="192" t="s">
        <v>853</v>
      </c>
      <c r="B42" s="55" t="s">
        <v>882</v>
      </c>
      <c r="C42" s="68">
        <v>15</v>
      </c>
      <c r="D42" s="68">
        <v>20</v>
      </c>
      <c r="E42" s="68">
        <v>20</v>
      </c>
      <c r="F42" s="68">
        <v>15</v>
      </c>
      <c r="G42" s="68">
        <f t="shared" si="3"/>
        <v>70</v>
      </c>
    </row>
    <row r="43" spans="1:7" x14ac:dyDescent="0.2">
      <c r="A43" s="193" t="s">
        <v>820</v>
      </c>
      <c r="B43" s="55" t="s">
        <v>821</v>
      </c>
      <c r="C43" s="68">
        <v>20</v>
      </c>
      <c r="D43" s="68">
        <v>20</v>
      </c>
      <c r="E43" s="68">
        <v>20</v>
      </c>
      <c r="F43" s="68">
        <v>25</v>
      </c>
      <c r="G43" s="68">
        <f t="shared" ref="G43:G50" si="4">SUM(C43:F43)</f>
        <v>85</v>
      </c>
    </row>
    <row r="44" spans="1:7" x14ac:dyDescent="0.2">
      <c r="A44" s="193" t="s">
        <v>820</v>
      </c>
      <c r="B44" s="55" t="s">
        <v>825</v>
      </c>
      <c r="C44" s="68">
        <v>25</v>
      </c>
      <c r="D44" s="68">
        <v>15</v>
      </c>
      <c r="E44" s="68">
        <v>20</v>
      </c>
      <c r="F44" s="68">
        <v>20</v>
      </c>
      <c r="G44" s="68">
        <f t="shared" si="4"/>
        <v>80</v>
      </c>
    </row>
    <row r="45" spans="1:7" x14ac:dyDescent="0.2">
      <c r="A45" s="193" t="s">
        <v>820</v>
      </c>
      <c r="B45" s="55" t="s">
        <v>829</v>
      </c>
      <c r="C45" s="68">
        <v>20</v>
      </c>
      <c r="D45" s="68">
        <v>15</v>
      </c>
      <c r="E45" s="68">
        <v>20</v>
      </c>
      <c r="F45" s="68">
        <v>20</v>
      </c>
      <c r="G45" s="68">
        <f t="shared" si="4"/>
        <v>75</v>
      </c>
    </row>
    <row r="46" spans="1:7" x14ac:dyDescent="0.2">
      <c r="A46" s="193" t="s">
        <v>820</v>
      </c>
      <c r="B46" s="55" t="s">
        <v>833</v>
      </c>
      <c r="C46" s="68">
        <v>15</v>
      </c>
      <c r="D46" s="68">
        <v>20</v>
      </c>
      <c r="E46" s="68">
        <v>20</v>
      </c>
      <c r="F46" s="68">
        <v>20</v>
      </c>
      <c r="G46" s="68">
        <f t="shared" si="4"/>
        <v>75</v>
      </c>
    </row>
    <row r="47" spans="1:7" x14ac:dyDescent="0.2">
      <c r="A47" s="193" t="s">
        <v>820</v>
      </c>
      <c r="B47" s="55" t="s">
        <v>837</v>
      </c>
      <c r="C47" s="68">
        <v>25</v>
      </c>
      <c r="D47" s="68">
        <v>20</v>
      </c>
      <c r="E47" s="68">
        <v>20</v>
      </c>
      <c r="F47" s="68">
        <v>20</v>
      </c>
      <c r="G47" s="68">
        <f t="shared" si="4"/>
        <v>85</v>
      </c>
    </row>
    <row r="48" spans="1:7" x14ac:dyDescent="0.2">
      <c r="A48" s="193" t="s">
        <v>820</v>
      </c>
      <c r="B48" s="55" t="s">
        <v>841</v>
      </c>
      <c r="C48" s="68">
        <v>25</v>
      </c>
      <c r="D48" s="68">
        <v>20</v>
      </c>
      <c r="E48" s="68">
        <v>20</v>
      </c>
      <c r="F48" s="68">
        <v>20</v>
      </c>
      <c r="G48" s="68">
        <f t="shared" si="4"/>
        <v>85</v>
      </c>
    </row>
    <row r="49" spans="1:7" x14ac:dyDescent="0.2">
      <c r="A49" s="193" t="s">
        <v>820</v>
      </c>
      <c r="B49" s="55" t="s">
        <v>845</v>
      </c>
      <c r="C49" s="68">
        <v>25</v>
      </c>
      <c r="D49" s="68">
        <v>15</v>
      </c>
      <c r="E49" s="68">
        <v>15</v>
      </c>
      <c r="F49" s="68">
        <v>20</v>
      </c>
      <c r="G49" s="68">
        <f t="shared" si="4"/>
        <v>75</v>
      </c>
    </row>
    <row r="50" spans="1:7" x14ac:dyDescent="0.2">
      <c r="A50" s="193" t="s">
        <v>820</v>
      </c>
      <c r="B50" s="55" t="s">
        <v>849</v>
      </c>
      <c r="C50" s="68">
        <v>25</v>
      </c>
      <c r="D50" s="68">
        <v>15</v>
      </c>
      <c r="E50" s="68">
        <v>20</v>
      </c>
      <c r="F50" s="68">
        <v>20</v>
      </c>
      <c r="G50" s="68">
        <f t="shared" si="4"/>
        <v>80</v>
      </c>
    </row>
  </sheetData>
  <mergeCells count="5">
    <mergeCell ref="A2:A3"/>
    <mergeCell ref="B2:B3"/>
    <mergeCell ref="C2:F2"/>
    <mergeCell ref="G2:G3"/>
    <mergeCell ref="A1:G1"/>
  </mergeCells>
  <pageMargins left="0.7" right="0.7" top="0.75" bottom="0.75" header="0" footer="0"/>
  <pageSetup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E102"/>
  <sheetViews>
    <sheetView view="pageBreakPreview" zoomScale="75" zoomScaleNormal="135" zoomScaleSheetLayoutView="160" workbookViewId="0">
      <selection activeCell="G100" sqref="G100"/>
    </sheetView>
  </sheetViews>
  <sheetFormatPr baseColWidth="10" defaultColWidth="14.5" defaultRowHeight="80" customHeight="1" x14ac:dyDescent="0.2"/>
  <cols>
    <col min="1" max="3" width="21.33203125" customWidth="1"/>
    <col min="4" max="4" width="24.1640625" customWidth="1"/>
    <col min="5" max="5" width="48.6640625" customWidth="1"/>
  </cols>
  <sheetData>
    <row r="1" spans="1:5" ht="15" x14ac:dyDescent="0.2">
      <c r="A1" s="151" t="s">
        <v>1102</v>
      </c>
      <c r="B1" s="151"/>
      <c r="C1" s="151"/>
      <c r="D1" s="151"/>
      <c r="E1" s="151"/>
    </row>
    <row r="2" spans="1:5" ht="16" x14ac:dyDescent="0.2">
      <c r="A2" s="196" t="s">
        <v>491</v>
      </c>
      <c r="B2" s="196" t="s">
        <v>1103</v>
      </c>
      <c r="C2" s="196" t="s">
        <v>1104</v>
      </c>
      <c r="D2" s="196" t="s">
        <v>1105</v>
      </c>
      <c r="E2" s="196" t="s">
        <v>1106</v>
      </c>
    </row>
    <row r="3" spans="1:5" ht="75" x14ac:dyDescent="0.2">
      <c r="A3" s="197" t="s">
        <v>699</v>
      </c>
      <c r="B3" s="55" t="s">
        <v>700</v>
      </c>
      <c r="C3" s="200" t="s">
        <v>1107</v>
      </c>
      <c r="D3" s="55" t="s">
        <v>702</v>
      </c>
      <c r="E3" s="55" t="s">
        <v>1935</v>
      </c>
    </row>
    <row r="4" spans="1:5" ht="75" x14ac:dyDescent="0.2">
      <c r="A4" s="197" t="s">
        <v>699</v>
      </c>
      <c r="B4" s="55" t="s">
        <v>704</v>
      </c>
      <c r="C4" s="200" t="s">
        <v>1107</v>
      </c>
      <c r="D4" s="55" t="s">
        <v>706</v>
      </c>
      <c r="E4" s="55" t="s">
        <v>1936</v>
      </c>
    </row>
    <row r="5" spans="1:5" ht="45" x14ac:dyDescent="0.2">
      <c r="A5" s="197" t="s">
        <v>699</v>
      </c>
      <c r="B5" s="55" t="s">
        <v>708</v>
      </c>
      <c r="C5" s="200" t="s">
        <v>1107</v>
      </c>
      <c r="D5" s="55" t="s">
        <v>710</v>
      </c>
      <c r="E5" s="55" t="s">
        <v>1937</v>
      </c>
    </row>
    <row r="6" spans="1:5" ht="45" x14ac:dyDescent="0.2">
      <c r="A6" s="197" t="s">
        <v>699</v>
      </c>
      <c r="B6" s="198" t="s">
        <v>712</v>
      </c>
      <c r="C6" s="200" t="s">
        <v>1107</v>
      </c>
      <c r="D6" s="55" t="s">
        <v>714</v>
      </c>
      <c r="E6" s="55" t="s">
        <v>1938</v>
      </c>
    </row>
    <row r="7" spans="1:5" ht="60" x14ac:dyDescent="0.2">
      <c r="A7" s="197" t="s">
        <v>699</v>
      </c>
      <c r="B7" s="55" t="s">
        <v>716</v>
      </c>
      <c r="C7" s="200" t="s">
        <v>1107</v>
      </c>
      <c r="D7" s="55" t="s">
        <v>718</v>
      </c>
      <c r="E7" s="55" t="s">
        <v>1939</v>
      </c>
    </row>
    <row r="8" spans="1:5" ht="80" customHeight="1" x14ac:dyDescent="0.2">
      <c r="A8" s="197" t="s">
        <v>699</v>
      </c>
      <c r="B8" s="55" t="s">
        <v>720</v>
      </c>
      <c r="C8" s="200" t="s">
        <v>1107</v>
      </c>
      <c r="D8" s="55" t="s">
        <v>722</v>
      </c>
      <c r="E8" s="55" t="s">
        <v>1940</v>
      </c>
    </row>
    <row r="9" spans="1:5" ht="60" x14ac:dyDescent="0.2">
      <c r="A9" s="197" t="s">
        <v>699</v>
      </c>
      <c r="B9" s="198" t="s">
        <v>724</v>
      </c>
      <c r="C9" s="200" t="s">
        <v>1107</v>
      </c>
      <c r="D9" s="55" t="s">
        <v>726</v>
      </c>
      <c r="E9" s="55" t="s">
        <v>1941</v>
      </c>
    </row>
    <row r="10" spans="1:5" ht="45" x14ac:dyDescent="0.2">
      <c r="A10" s="197" t="s">
        <v>699</v>
      </c>
      <c r="B10" s="55" t="s">
        <v>728</v>
      </c>
      <c r="C10" s="200" t="s">
        <v>1107</v>
      </c>
      <c r="D10" s="55" t="s">
        <v>730</v>
      </c>
      <c r="E10" s="55" t="s">
        <v>729</v>
      </c>
    </row>
    <row r="11" spans="1:5" ht="80" customHeight="1" x14ac:dyDescent="0.2">
      <c r="A11" s="197" t="s">
        <v>699</v>
      </c>
      <c r="B11" s="55" t="s">
        <v>732</v>
      </c>
      <c r="C11" s="200" t="s">
        <v>1108</v>
      </c>
      <c r="D11" s="55" t="s">
        <v>734</v>
      </c>
      <c r="E11" s="55" t="s">
        <v>733</v>
      </c>
    </row>
    <row r="12" spans="1:5" ht="100" customHeight="1" x14ac:dyDescent="0.2">
      <c r="A12" s="190" t="s">
        <v>768</v>
      </c>
      <c r="B12" s="55" t="s">
        <v>769</v>
      </c>
      <c r="C12" s="68" t="s">
        <v>1107</v>
      </c>
      <c r="D12" s="55" t="s">
        <v>770</v>
      </c>
      <c r="E12" s="201" t="s">
        <v>1942</v>
      </c>
    </row>
    <row r="13" spans="1:5" ht="135" x14ac:dyDescent="0.2">
      <c r="A13" s="190" t="s">
        <v>768</v>
      </c>
      <c r="B13" s="55" t="s">
        <v>771</v>
      </c>
      <c r="C13" s="68" t="s">
        <v>1107</v>
      </c>
      <c r="D13" s="55" t="s">
        <v>773</v>
      </c>
      <c r="E13" s="201" t="s">
        <v>1943</v>
      </c>
    </row>
    <row r="14" spans="1:5" ht="104" customHeight="1" x14ac:dyDescent="0.2">
      <c r="A14" s="190" t="s">
        <v>768</v>
      </c>
      <c r="B14" s="55" t="s">
        <v>775</v>
      </c>
      <c r="C14" s="68" t="s">
        <v>1107</v>
      </c>
      <c r="D14" s="55" t="s">
        <v>777</v>
      </c>
      <c r="E14" s="201" t="s">
        <v>1944</v>
      </c>
    </row>
    <row r="15" spans="1:5" ht="110" customHeight="1" x14ac:dyDescent="0.2">
      <c r="A15" s="190" t="s">
        <v>768</v>
      </c>
      <c r="B15" s="55" t="s">
        <v>779</v>
      </c>
      <c r="C15" s="68" t="s">
        <v>1107</v>
      </c>
      <c r="D15" s="55" t="s">
        <v>781</v>
      </c>
      <c r="E15" s="201" t="s">
        <v>1945</v>
      </c>
    </row>
    <row r="16" spans="1:5" ht="79" customHeight="1" x14ac:dyDescent="0.2">
      <c r="A16" s="190" t="s">
        <v>768</v>
      </c>
      <c r="B16" s="55" t="s">
        <v>783</v>
      </c>
      <c r="C16" s="68" t="s">
        <v>1107</v>
      </c>
      <c r="D16" s="55" t="s">
        <v>785</v>
      </c>
      <c r="E16" s="201" t="s">
        <v>1946</v>
      </c>
    </row>
    <row r="17" spans="1:5" ht="75" x14ac:dyDescent="0.2">
      <c r="A17" s="190" t="s">
        <v>768</v>
      </c>
      <c r="B17" s="55" t="s">
        <v>787</v>
      </c>
      <c r="C17" s="68" t="s">
        <v>1107</v>
      </c>
      <c r="D17" s="55" t="s">
        <v>789</v>
      </c>
      <c r="E17" s="201" t="s">
        <v>1947</v>
      </c>
    </row>
    <row r="18" spans="1:5" ht="75" x14ac:dyDescent="0.2">
      <c r="A18" s="190" t="s">
        <v>768</v>
      </c>
      <c r="B18" s="55" t="s">
        <v>791</v>
      </c>
      <c r="C18" s="68" t="s">
        <v>1107</v>
      </c>
      <c r="D18" s="55" t="s">
        <v>793</v>
      </c>
      <c r="E18" s="201" t="s">
        <v>1948</v>
      </c>
    </row>
    <row r="19" spans="1:5" ht="60" x14ac:dyDescent="0.2">
      <c r="A19" s="190" t="s">
        <v>768</v>
      </c>
      <c r="B19" s="55" t="s">
        <v>795</v>
      </c>
      <c r="C19" s="68" t="s">
        <v>1107</v>
      </c>
      <c r="D19" s="55" t="s">
        <v>797</v>
      </c>
      <c r="E19" s="201" t="s">
        <v>1949</v>
      </c>
    </row>
    <row r="20" spans="1:5" ht="45" x14ac:dyDescent="0.2">
      <c r="A20" s="190" t="s">
        <v>768</v>
      </c>
      <c r="B20" s="55" t="s">
        <v>799</v>
      </c>
      <c r="C20" s="68" t="s">
        <v>1107</v>
      </c>
      <c r="D20" s="55" t="s">
        <v>801</v>
      </c>
      <c r="E20" s="201" t="s">
        <v>1950</v>
      </c>
    </row>
    <row r="21" spans="1:5" ht="75" x14ac:dyDescent="0.2">
      <c r="A21" s="190" t="s">
        <v>768</v>
      </c>
      <c r="B21" s="55" t="s">
        <v>803</v>
      </c>
      <c r="C21" s="68" t="s">
        <v>1107</v>
      </c>
      <c r="D21" s="55" t="s">
        <v>805</v>
      </c>
      <c r="E21" s="55" t="s">
        <v>804</v>
      </c>
    </row>
    <row r="22" spans="1:5" ht="45" x14ac:dyDescent="0.2">
      <c r="A22" s="190" t="s">
        <v>768</v>
      </c>
      <c r="B22" s="55" t="s">
        <v>807</v>
      </c>
      <c r="C22" s="68" t="s">
        <v>1107</v>
      </c>
      <c r="D22" s="55" t="s">
        <v>809</v>
      </c>
      <c r="E22" s="55" t="s">
        <v>808</v>
      </c>
    </row>
    <row r="23" spans="1:5" ht="45" x14ac:dyDescent="0.2">
      <c r="A23" s="190" t="s">
        <v>768</v>
      </c>
      <c r="B23" s="55" t="s">
        <v>811</v>
      </c>
      <c r="C23" s="68" t="s">
        <v>1107</v>
      </c>
      <c r="D23" s="55" t="s">
        <v>813</v>
      </c>
      <c r="E23" s="55" t="s">
        <v>812</v>
      </c>
    </row>
    <row r="24" spans="1:5" ht="87" customHeight="1" x14ac:dyDescent="0.2">
      <c r="A24" s="190" t="s">
        <v>768</v>
      </c>
      <c r="B24" s="55" t="s">
        <v>814</v>
      </c>
      <c r="C24" s="68" t="s">
        <v>1107</v>
      </c>
      <c r="D24" s="55" t="s">
        <v>815</v>
      </c>
      <c r="E24" s="55" t="s">
        <v>812</v>
      </c>
    </row>
    <row r="25" spans="1:5" ht="80" customHeight="1" x14ac:dyDescent="0.2">
      <c r="A25" s="190" t="s">
        <v>768</v>
      </c>
      <c r="B25" s="55" t="s">
        <v>816</v>
      </c>
      <c r="C25" s="68" t="s">
        <v>1107</v>
      </c>
      <c r="D25" s="55" t="s">
        <v>818</v>
      </c>
      <c r="E25" s="55" t="s">
        <v>817</v>
      </c>
    </row>
    <row r="26" spans="1:5" ht="30" x14ac:dyDescent="0.2">
      <c r="A26" s="199" t="s">
        <v>563</v>
      </c>
      <c r="B26" s="55" t="s">
        <v>736</v>
      </c>
      <c r="C26" s="68" t="s">
        <v>1107</v>
      </c>
      <c r="D26" s="55" t="s">
        <v>738</v>
      </c>
      <c r="E26" s="55" t="s">
        <v>737</v>
      </c>
    </row>
    <row r="27" spans="1:5" ht="30" x14ac:dyDescent="0.2">
      <c r="A27" s="199" t="s">
        <v>563</v>
      </c>
      <c r="B27" s="55" t="s">
        <v>740</v>
      </c>
      <c r="C27" s="68" t="s">
        <v>1107</v>
      </c>
      <c r="D27" s="55" t="s">
        <v>742</v>
      </c>
      <c r="E27" s="55" t="s">
        <v>741</v>
      </c>
    </row>
    <row r="28" spans="1:5" ht="30" x14ac:dyDescent="0.2">
      <c r="A28" s="199" t="s">
        <v>563</v>
      </c>
      <c r="B28" s="55" t="s">
        <v>744</v>
      </c>
      <c r="C28" s="68" t="s">
        <v>1107</v>
      </c>
      <c r="D28" s="55" t="s">
        <v>746</v>
      </c>
      <c r="E28" s="55" t="s">
        <v>745</v>
      </c>
    </row>
    <row r="29" spans="1:5" ht="45" x14ac:dyDescent="0.2">
      <c r="A29" s="199" t="s">
        <v>563</v>
      </c>
      <c r="B29" s="55" t="s">
        <v>748</v>
      </c>
      <c r="C29" s="68" t="s">
        <v>1107</v>
      </c>
      <c r="D29" s="55" t="s">
        <v>750</v>
      </c>
      <c r="E29" s="55" t="s">
        <v>749</v>
      </c>
    </row>
    <row r="30" spans="1:5" ht="30" x14ac:dyDescent="0.2">
      <c r="A30" s="199" t="s">
        <v>563</v>
      </c>
      <c r="B30" s="55" t="s">
        <v>752</v>
      </c>
      <c r="C30" s="68" t="s">
        <v>1107</v>
      </c>
      <c r="D30" s="55" t="s">
        <v>754</v>
      </c>
      <c r="E30" s="55" t="s">
        <v>753</v>
      </c>
    </row>
    <row r="31" spans="1:5" ht="30" x14ac:dyDescent="0.2">
      <c r="A31" s="199" t="s">
        <v>563</v>
      </c>
      <c r="B31" s="55" t="s">
        <v>756</v>
      </c>
      <c r="C31" s="68" t="s">
        <v>1107</v>
      </c>
      <c r="D31" s="55" t="s">
        <v>758</v>
      </c>
      <c r="E31" s="55" t="s">
        <v>757</v>
      </c>
    </row>
    <row r="32" spans="1:5" ht="30" x14ac:dyDescent="0.2">
      <c r="A32" s="199" t="s">
        <v>563</v>
      </c>
      <c r="B32" s="55" t="s">
        <v>760</v>
      </c>
      <c r="C32" s="68" t="s">
        <v>1107</v>
      </c>
      <c r="D32" s="55" t="s">
        <v>762</v>
      </c>
      <c r="E32" s="55" t="s">
        <v>761</v>
      </c>
    </row>
    <row r="33" spans="1:5" ht="30" x14ac:dyDescent="0.2">
      <c r="A33" s="199" t="s">
        <v>563</v>
      </c>
      <c r="B33" s="55" t="s">
        <v>764</v>
      </c>
      <c r="C33" s="68" t="s">
        <v>1107</v>
      </c>
      <c r="D33" s="55" t="s">
        <v>766</v>
      </c>
      <c r="E33" s="55" t="s">
        <v>765</v>
      </c>
    </row>
    <row r="34" spans="1:5" ht="45" x14ac:dyDescent="0.2">
      <c r="A34" s="192" t="s">
        <v>853</v>
      </c>
      <c r="B34" s="55" t="s">
        <v>854</v>
      </c>
      <c r="C34" s="68" t="s">
        <v>1107</v>
      </c>
      <c r="D34" s="55" t="s">
        <v>856</v>
      </c>
      <c r="E34" s="55" t="s">
        <v>855</v>
      </c>
    </row>
    <row r="35" spans="1:5" ht="45" x14ac:dyDescent="0.2">
      <c r="A35" s="192" t="s">
        <v>853</v>
      </c>
      <c r="B35" s="55" t="s">
        <v>858</v>
      </c>
      <c r="C35" s="68" t="s">
        <v>1107</v>
      </c>
      <c r="D35" s="55" t="s">
        <v>860</v>
      </c>
      <c r="E35" s="55" t="s">
        <v>859</v>
      </c>
    </row>
    <row r="36" spans="1:5" ht="45" x14ac:dyDescent="0.2">
      <c r="A36" s="192" t="s">
        <v>853</v>
      </c>
      <c r="B36" s="55" t="s">
        <v>862</v>
      </c>
      <c r="C36" s="68" t="s">
        <v>1107</v>
      </c>
      <c r="D36" s="55" t="s">
        <v>864</v>
      </c>
      <c r="E36" s="55" t="s">
        <v>863</v>
      </c>
    </row>
    <row r="37" spans="1:5" ht="45" x14ac:dyDescent="0.2">
      <c r="A37" s="192" t="s">
        <v>853</v>
      </c>
      <c r="B37" s="55" t="s">
        <v>866</v>
      </c>
      <c r="C37" s="68" t="s">
        <v>1107</v>
      </c>
      <c r="D37" s="55" t="s">
        <v>868</v>
      </c>
      <c r="E37" s="55" t="s">
        <v>867</v>
      </c>
    </row>
    <row r="38" spans="1:5" ht="30" x14ac:dyDescent="0.2">
      <c r="A38" s="192" t="s">
        <v>853</v>
      </c>
      <c r="B38" s="55" t="s">
        <v>870</v>
      </c>
      <c r="C38" s="68" t="s">
        <v>1107</v>
      </c>
      <c r="D38" s="55" t="s">
        <v>872</v>
      </c>
      <c r="E38" s="55" t="s">
        <v>871</v>
      </c>
    </row>
    <row r="39" spans="1:5" ht="30" x14ac:dyDescent="0.2">
      <c r="A39" s="192" t="s">
        <v>853</v>
      </c>
      <c r="B39" s="55" t="s">
        <v>874</v>
      </c>
      <c r="C39" s="68" t="s">
        <v>1107</v>
      </c>
      <c r="D39" s="55" t="s">
        <v>876</v>
      </c>
      <c r="E39" s="55" t="s">
        <v>875</v>
      </c>
    </row>
    <row r="40" spans="1:5" ht="45" x14ac:dyDescent="0.2">
      <c r="A40" s="192" t="s">
        <v>853</v>
      </c>
      <c r="B40" s="55" t="s">
        <v>878</v>
      </c>
      <c r="C40" s="68" t="s">
        <v>1107</v>
      </c>
      <c r="D40" s="55" t="s">
        <v>880</v>
      </c>
      <c r="E40" s="55" t="s">
        <v>879</v>
      </c>
    </row>
    <row r="41" spans="1:5" ht="45" x14ac:dyDescent="0.2">
      <c r="A41" s="192" t="s">
        <v>853</v>
      </c>
      <c r="B41" s="55" t="s">
        <v>882</v>
      </c>
      <c r="C41" s="68" t="s">
        <v>1107</v>
      </c>
      <c r="D41" s="55" t="s">
        <v>884</v>
      </c>
      <c r="E41" s="55" t="s">
        <v>883</v>
      </c>
    </row>
    <row r="42" spans="1:5" ht="45" x14ac:dyDescent="0.2">
      <c r="A42" s="193" t="s">
        <v>820</v>
      </c>
      <c r="B42" s="55" t="s">
        <v>821</v>
      </c>
      <c r="C42" s="68" t="s">
        <v>1107</v>
      </c>
      <c r="D42" s="55" t="s">
        <v>823</v>
      </c>
      <c r="E42" s="55" t="s">
        <v>822</v>
      </c>
    </row>
    <row r="43" spans="1:5" ht="30" x14ac:dyDescent="0.2">
      <c r="A43" s="193" t="s">
        <v>820</v>
      </c>
      <c r="B43" s="55" t="s">
        <v>825</v>
      </c>
      <c r="C43" s="68" t="s">
        <v>1107</v>
      </c>
      <c r="D43" s="55" t="s">
        <v>827</v>
      </c>
      <c r="E43" s="55" t="s">
        <v>826</v>
      </c>
    </row>
    <row r="44" spans="1:5" ht="30" x14ac:dyDescent="0.2">
      <c r="A44" s="193" t="s">
        <v>820</v>
      </c>
      <c r="B44" s="55" t="s">
        <v>829</v>
      </c>
      <c r="C44" s="68" t="s">
        <v>1107</v>
      </c>
      <c r="D44" s="55" t="s">
        <v>831</v>
      </c>
      <c r="E44" s="55" t="s">
        <v>830</v>
      </c>
    </row>
    <row r="45" spans="1:5" ht="30" x14ac:dyDescent="0.2">
      <c r="A45" s="193" t="s">
        <v>820</v>
      </c>
      <c r="B45" s="55" t="s">
        <v>833</v>
      </c>
      <c r="C45" s="68" t="s">
        <v>1107</v>
      </c>
      <c r="D45" s="55" t="s">
        <v>835</v>
      </c>
      <c r="E45" s="55" t="s">
        <v>834</v>
      </c>
    </row>
    <row r="46" spans="1:5" ht="30" x14ac:dyDescent="0.2">
      <c r="A46" s="193" t="s">
        <v>820</v>
      </c>
      <c r="B46" s="55" t="s">
        <v>837</v>
      </c>
      <c r="C46" s="68" t="s">
        <v>1107</v>
      </c>
      <c r="D46" s="55" t="s">
        <v>839</v>
      </c>
      <c r="E46" s="55" t="s">
        <v>838</v>
      </c>
    </row>
    <row r="47" spans="1:5" ht="45" x14ac:dyDescent="0.2">
      <c r="A47" s="193" t="s">
        <v>820</v>
      </c>
      <c r="B47" s="55" t="s">
        <v>841</v>
      </c>
      <c r="C47" s="68" t="s">
        <v>1107</v>
      </c>
      <c r="D47" s="55" t="s">
        <v>843</v>
      </c>
      <c r="E47" s="55" t="s">
        <v>842</v>
      </c>
    </row>
    <row r="48" spans="1:5" ht="45" x14ac:dyDescent="0.2">
      <c r="A48" s="193" t="s">
        <v>820</v>
      </c>
      <c r="B48" s="55" t="s">
        <v>845</v>
      </c>
      <c r="C48" s="68" t="s">
        <v>1107</v>
      </c>
      <c r="D48" s="55" t="s">
        <v>847</v>
      </c>
      <c r="E48" s="55" t="s">
        <v>846</v>
      </c>
    </row>
    <row r="49" spans="1:5" ht="30" x14ac:dyDescent="0.2">
      <c r="A49" s="193" t="s">
        <v>820</v>
      </c>
      <c r="B49" s="55" t="s">
        <v>849</v>
      </c>
      <c r="C49" s="68" t="s">
        <v>1107</v>
      </c>
      <c r="D49" s="55" t="s">
        <v>851</v>
      </c>
      <c r="E49" s="55" t="s">
        <v>850</v>
      </c>
    </row>
    <row r="50" spans="1:5" ht="60" x14ac:dyDescent="0.2">
      <c r="A50" s="194" t="s">
        <v>699</v>
      </c>
      <c r="B50" s="55" t="s">
        <v>888</v>
      </c>
      <c r="C50" s="68" t="s">
        <v>1107</v>
      </c>
      <c r="D50" s="55" t="s">
        <v>890</v>
      </c>
      <c r="E50" s="55" t="s">
        <v>889</v>
      </c>
    </row>
    <row r="51" spans="1:5" ht="45" x14ac:dyDescent="0.2">
      <c r="A51" s="194" t="s">
        <v>699</v>
      </c>
      <c r="B51" s="55" t="s">
        <v>892</v>
      </c>
      <c r="C51" s="68" t="s">
        <v>1107</v>
      </c>
      <c r="D51" s="55" t="s">
        <v>894</v>
      </c>
      <c r="E51" s="55" t="s">
        <v>893</v>
      </c>
    </row>
    <row r="52" spans="1:5" ht="45" x14ac:dyDescent="0.2">
      <c r="A52" s="194" t="s">
        <v>699</v>
      </c>
      <c r="B52" s="55" t="s">
        <v>896</v>
      </c>
      <c r="C52" s="68" t="s">
        <v>1107</v>
      </c>
      <c r="D52" s="55" t="s">
        <v>898</v>
      </c>
      <c r="E52" s="55" t="s">
        <v>897</v>
      </c>
    </row>
    <row r="53" spans="1:5" ht="59" customHeight="1" x14ac:dyDescent="0.2">
      <c r="A53" s="194" t="s">
        <v>699</v>
      </c>
      <c r="B53" s="55" t="s">
        <v>900</v>
      </c>
      <c r="C53" s="68" t="s">
        <v>1109</v>
      </c>
      <c r="D53" s="55" t="s">
        <v>902</v>
      </c>
      <c r="E53" s="55" t="s">
        <v>901</v>
      </c>
    </row>
    <row r="54" spans="1:5" ht="45" x14ac:dyDescent="0.2">
      <c r="A54" s="194" t="s">
        <v>699</v>
      </c>
      <c r="B54" s="55" t="s">
        <v>904</v>
      </c>
      <c r="C54" s="68" t="s">
        <v>1107</v>
      </c>
      <c r="D54" s="55" t="s">
        <v>906</v>
      </c>
      <c r="E54" s="55" t="s">
        <v>905</v>
      </c>
    </row>
    <row r="55" spans="1:5" ht="30" x14ac:dyDescent="0.2">
      <c r="A55" s="194" t="s">
        <v>699</v>
      </c>
      <c r="B55" s="55" t="s">
        <v>908</v>
      </c>
      <c r="C55" s="68" t="s">
        <v>1107</v>
      </c>
      <c r="D55" s="55" t="s">
        <v>910</v>
      </c>
      <c r="E55" s="55" t="s">
        <v>909</v>
      </c>
    </row>
    <row r="56" spans="1:5" ht="30" x14ac:dyDescent="0.2">
      <c r="A56" s="194" t="s">
        <v>699</v>
      </c>
      <c r="B56" s="55" t="s">
        <v>912</v>
      </c>
      <c r="C56" s="68" t="s">
        <v>1107</v>
      </c>
      <c r="D56" s="55" t="s">
        <v>914</v>
      </c>
      <c r="E56" s="55" t="s">
        <v>913</v>
      </c>
    </row>
    <row r="57" spans="1:5" ht="45" x14ac:dyDescent="0.2">
      <c r="A57" s="194" t="s">
        <v>699</v>
      </c>
      <c r="B57" s="55" t="s">
        <v>916</v>
      </c>
      <c r="C57" s="68" t="s">
        <v>1107</v>
      </c>
      <c r="D57" s="55" t="s">
        <v>918</v>
      </c>
      <c r="E57" s="55" t="s">
        <v>917</v>
      </c>
    </row>
    <row r="58" spans="1:5" ht="30" x14ac:dyDescent="0.2">
      <c r="A58" s="194" t="s">
        <v>699</v>
      </c>
      <c r="B58" s="55" t="s">
        <v>920</v>
      </c>
      <c r="C58" s="68" t="s">
        <v>1107</v>
      </c>
      <c r="D58" s="55" t="s">
        <v>922</v>
      </c>
      <c r="E58" s="55" t="s">
        <v>921</v>
      </c>
    </row>
    <row r="59" spans="1:5" ht="45" x14ac:dyDescent="0.2">
      <c r="A59" s="194" t="s">
        <v>699</v>
      </c>
      <c r="B59" s="55" t="s">
        <v>924</v>
      </c>
      <c r="C59" s="68" t="s">
        <v>1107</v>
      </c>
      <c r="D59" s="55" t="s">
        <v>926</v>
      </c>
      <c r="E59" s="55" t="s">
        <v>925</v>
      </c>
    </row>
    <row r="60" spans="1:5" ht="30" x14ac:dyDescent="0.2">
      <c r="A60" s="194" t="s">
        <v>699</v>
      </c>
      <c r="B60" s="55" t="s">
        <v>928</v>
      </c>
      <c r="C60" s="68" t="s">
        <v>1107</v>
      </c>
      <c r="D60" s="55" t="s">
        <v>930</v>
      </c>
      <c r="E60" s="55" t="s">
        <v>929</v>
      </c>
    </row>
    <row r="61" spans="1:5" ht="30" x14ac:dyDescent="0.2">
      <c r="A61" s="194" t="s">
        <v>699</v>
      </c>
      <c r="B61" s="55" t="s">
        <v>932</v>
      </c>
      <c r="C61" s="68" t="s">
        <v>1107</v>
      </c>
      <c r="D61" s="55" t="s">
        <v>934</v>
      </c>
      <c r="E61" s="55" t="s">
        <v>933</v>
      </c>
    </row>
    <row r="62" spans="1:5" ht="30" x14ac:dyDescent="0.2">
      <c r="A62" s="194" t="s">
        <v>699</v>
      </c>
      <c r="B62" s="55" t="s">
        <v>936</v>
      </c>
      <c r="C62" s="68" t="s">
        <v>1107</v>
      </c>
      <c r="D62" s="55" t="s">
        <v>938</v>
      </c>
      <c r="E62" s="55" t="s">
        <v>937</v>
      </c>
    </row>
    <row r="63" spans="1:5" ht="90" x14ac:dyDescent="0.2">
      <c r="A63" s="194" t="s">
        <v>699</v>
      </c>
      <c r="B63" s="55" t="s">
        <v>940</v>
      </c>
      <c r="C63" s="68" t="s">
        <v>1107</v>
      </c>
      <c r="D63" s="55" t="s">
        <v>942</v>
      </c>
      <c r="E63" s="55" t="s">
        <v>941</v>
      </c>
    </row>
    <row r="64" spans="1:5" ht="60" x14ac:dyDescent="0.2">
      <c r="A64" s="190" t="s">
        <v>1110</v>
      </c>
      <c r="B64" s="55" t="s">
        <v>981</v>
      </c>
      <c r="C64" s="68" t="s">
        <v>1107</v>
      </c>
      <c r="D64" s="55" t="s">
        <v>983</v>
      </c>
      <c r="E64" s="55" t="s">
        <v>982</v>
      </c>
    </row>
    <row r="65" spans="1:5" ht="60" x14ac:dyDescent="0.2">
      <c r="A65" s="190" t="s">
        <v>1110</v>
      </c>
      <c r="B65" s="55" t="s">
        <v>985</v>
      </c>
      <c r="C65" s="68" t="s">
        <v>1109</v>
      </c>
      <c r="D65" s="55" t="s">
        <v>987</v>
      </c>
      <c r="E65" s="55" t="s">
        <v>986</v>
      </c>
    </row>
    <row r="66" spans="1:5" ht="75" x14ac:dyDescent="0.2">
      <c r="A66" s="190" t="s">
        <v>1110</v>
      </c>
      <c r="B66" s="55" t="s">
        <v>989</v>
      </c>
      <c r="C66" s="68" t="s">
        <v>1107</v>
      </c>
      <c r="D66" s="55" t="s">
        <v>991</v>
      </c>
      <c r="E66" s="55" t="s">
        <v>990</v>
      </c>
    </row>
    <row r="67" spans="1:5" ht="75" x14ac:dyDescent="0.2">
      <c r="A67" s="190" t="s">
        <v>1110</v>
      </c>
      <c r="B67" s="55" t="s">
        <v>993</v>
      </c>
      <c r="C67" s="68" t="s">
        <v>1107</v>
      </c>
      <c r="D67" s="55" t="s">
        <v>995</v>
      </c>
      <c r="E67" s="55" t="s">
        <v>994</v>
      </c>
    </row>
    <row r="68" spans="1:5" ht="45" x14ac:dyDescent="0.2">
      <c r="A68" s="190" t="s">
        <v>1110</v>
      </c>
      <c r="B68" s="55" t="s">
        <v>996</v>
      </c>
      <c r="C68" s="68" t="s">
        <v>1107</v>
      </c>
      <c r="D68" s="55" t="s">
        <v>998</v>
      </c>
      <c r="E68" s="55" t="s">
        <v>997</v>
      </c>
    </row>
    <row r="69" spans="1:5" ht="60" x14ac:dyDescent="0.2">
      <c r="A69" s="190" t="s">
        <v>1110</v>
      </c>
      <c r="B69" s="55" t="s">
        <v>999</v>
      </c>
      <c r="C69" s="68" t="s">
        <v>1109</v>
      </c>
      <c r="D69" s="55" t="s">
        <v>1001</v>
      </c>
      <c r="E69" s="55" t="s">
        <v>1000</v>
      </c>
    </row>
    <row r="70" spans="1:5" ht="45" x14ac:dyDescent="0.2">
      <c r="A70" s="190" t="s">
        <v>1110</v>
      </c>
      <c r="B70" s="55" t="s">
        <v>1002</v>
      </c>
      <c r="C70" s="68" t="s">
        <v>1109</v>
      </c>
      <c r="D70" s="55" t="s">
        <v>1003</v>
      </c>
      <c r="E70" s="55" t="s">
        <v>812</v>
      </c>
    </row>
    <row r="71" spans="1:5" ht="75" x14ac:dyDescent="0.2">
      <c r="A71" s="190" t="s">
        <v>1110</v>
      </c>
      <c r="B71" s="55" t="s">
        <v>1004</v>
      </c>
      <c r="C71" s="68" t="s">
        <v>1107</v>
      </c>
      <c r="D71" s="55" t="s">
        <v>1006</v>
      </c>
      <c r="E71" s="55" t="s">
        <v>1005</v>
      </c>
    </row>
    <row r="72" spans="1:5" ht="45" x14ac:dyDescent="0.2">
      <c r="A72" s="190" t="s">
        <v>1110</v>
      </c>
      <c r="B72" s="55" t="s">
        <v>1008</v>
      </c>
      <c r="C72" s="68" t="s">
        <v>1107</v>
      </c>
      <c r="D72" s="55" t="s">
        <v>1010</v>
      </c>
      <c r="E72" s="55" t="s">
        <v>1009</v>
      </c>
    </row>
    <row r="73" spans="1:5" ht="45" x14ac:dyDescent="0.2">
      <c r="A73" s="190" t="s">
        <v>1110</v>
      </c>
      <c r="B73" s="55" t="s">
        <v>1012</v>
      </c>
      <c r="C73" s="68" t="s">
        <v>1109</v>
      </c>
      <c r="D73" s="55" t="s">
        <v>1014</v>
      </c>
      <c r="E73" s="55" t="s">
        <v>1013</v>
      </c>
    </row>
    <row r="74" spans="1:5" ht="75" x14ac:dyDescent="0.2">
      <c r="A74" s="190" t="s">
        <v>1110</v>
      </c>
      <c r="B74" s="55" t="s">
        <v>1016</v>
      </c>
      <c r="C74" s="68" t="s">
        <v>1107</v>
      </c>
      <c r="D74" s="55" t="s">
        <v>1018</v>
      </c>
      <c r="E74" s="55" t="s">
        <v>1017</v>
      </c>
    </row>
    <row r="75" spans="1:5" ht="45" x14ac:dyDescent="0.2">
      <c r="A75" s="190" t="s">
        <v>1110</v>
      </c>
      <c r="B75" s="55" t="s">
        <v>1019</v>
      </c>
      <c r="C75" s="68" t="s">
        <v>1107</v>
      </c>
      <c r="D75" s="55" t="s">
        <v>1021</v>
      </c>
      <c r="E75" s="55" t="s">
        <v>1020</v>
      </c>
    </row>
    <row r="76" spans="1:5" ht="30" x14ac:dyDescent="0.2">
      <c r="A76" s="195" t="s">
        <v>563</v>
      </c>
      <c r="B76" s="55" t="s">
        <v>944</v>
      </c>
      <c r="C76" s="68" t="s">
        <v>1107</v>
      </c>
      <c r="D76" s="55" t="s">
        <v>946</v>
      </c>
      <c r="E76" s="55" t="s">
        <v>945</v>
      </c>
    </row>
    <row r="77" spans="1:5" ht="30" x14ac:dyDescent="0.2">
      <c r="A77" s="195" t="s">
        <v>563</v>
      </c>
      <c r="B77" s="55" t="s">
        <v>948</v>
      </c>
      <c r="C77" s="68" t="s">
        <v>1107</v>
      </c>
      <c r="D77" s="55" t="s">
        <v>950</v>
      </c>
      <c r="E77" s="55" t="s">
        <v>949</v>
      </c>
    </row>
    <row r="78" spans="1:5" ht="43" customHeight="1" x14ac:dyDescent="0.2">
      <c r="A78" s="195" t="s">
        <v>563</v>
      </c>
      <c r="B78" s="55" t="s">
        <v>952</v>
      </c>
      <c r="C78" s="68" t="s">
        <v>1107</v>
      </c>
      <c r="D78" s="55" t="s">
        <v>954</v>
      </c>
      <c r="E78" s="55" t="s">
        <v>953</v>
      </c>
    </row>
    <row r="79" spans="1:5" ht="60" x14ac:dyDescent="0.2">
      <c r="A79" s="195" t="s">
        <v>563</v>
      </c>
      <c r="B79" s="55" t="s">
        <v>956</v>
      </c>
      <c r="C79" s="68" t="s">
        <v>1109</v>
      </c>
      <c r="D79" s="55" t="s">
        <v>958</v>
      </c>
      <c r="E79" s="55" t="s">
        <v>957</v>
      </c>
    </row>
    <row r="80" spans="1:5" ht="45" x14ac:dyDescent="0.2">
      <c r="A80" s="195" t="s">
        <v>563</v>
      </c>
      <c r="B80" s="55" t="s">
        <v>960</v>
      </c>
      <c r="C80" s="68" t="s">
        <v>1107</v>
      </c>
      <c r="D80" s="55" t="s">
        <v>962</v>
      </c>
      <c r="E80" s="55" t="s">
        <v>961</v>
      </c>
    </row>
    <row r="81" spans="1:5" ht="30" x14ac:dyDescent="0.2">
      <c r="A81" s="195" t="s">
        <v>563</v>
      </c>
      <c r="B81" s="55" t="s">
        <v>964</v>
      </c>
      <c r="C81" s="68" t="s">
        <v>1107</v>
      </c>
      <c r="D81" s="55" t="s">
        <v>966</v>
      </c>
      <c r="E81" s="55" t="s">
        <v>965</v>
      </c>
    </row>
    <row r="82" spans="1:5" ht="33" customHeight="1" x14ac:dyDescent="0.2">
      <c r="A82" s="195" t="s">
        <v>563</v>
      </c>
      <c r="B82" s="55" t="s">
        <v>968</v>
      </c>
      <c r="C82" s="68" t="s">
        <v>1109</v>
      </c>
      <c r="D82" s="55" t="s">
        <v>970</v>
      </c>
      <c r="E82" s="55" t="s">
        <v>969</v>
      </c>
    </row>
    <row r="83" spans="1:5" ht="45" x14ac:dyDescent="0.2">
      <c r="A83" s="195" t="s">
        <v>563</v>
      </c>
      <c r="B83" s="55" t="s">
        <v>972</v>
      </c>
      <c r="C83" s="68" t="s">
        <v>1109</v>
      </c>
      <c r="D83" s="55" t="s">
        <v>974</v>
      </c>
      <c r="E83" s="55" t="s">
        <v>973</v>
      </c>
    </row>
    <row r="84" spans="1:5" ht="41" customHeight="1" x14ac:dyDescent="0.2">
      <c r="A84" s="195" t="s">
        <v>563</v>
      </c>
      <c r="B84" s="55" t="s">
        <v>976</v>
      </c>
      <c r="C84" s="68" t="s">
        <v>1107</v>
      </c>
      <c r="D84" s="55" t="s">
        <v>978</v>
      </c>
      <c r="E84" s="55" t="s">
        <v>977</v>
      </c>
    </row>
    <row r="85" spans="1:5" ht="45" x14ac:dyDescent="0.2">
      <c r="A85" s="192" t="s">
        <v>853</v>
      </c>
      <c r="B85" s="55" t="s">
        <v>1062</v>
      </c>
      <c r="C85" s="68" t="s">
        <v>1107</v>
      </c>
      <c r="D85" s="55" t="s">
        <v>1064</v>
      </c>
      <c r="E85" s="55" t="s">
        <v>1063</v>
      </c>
    </row>
    <row r="86" spans="1:5" ht="45" x14ac:dyDescent="0.2">
      <c r="A86" s="192" t="s">
        <v>853</v>
      </c>
      <c r="B86" s="55" t="s">
        <v>1066</v>
      </c>
      <c r="C86" s="68" t="s">
        <v>1107</v>
      </c>
      <c r="D86" s="55" t="s">
        <v>1068</v>
      </c>
      <c r="E86" s="55" t="s">
        <v>1067</v>
      </c>
    </row>
    <row r="87" spans="1:5" ht="45" x14ac:dyDescent="0.2">
      <c r="A87" s="192" t="s">
        <v>853</v>
      </c>
      <c r="B87" s="55" t="s">
        <v>1070</v>
      </c>
      <c r="C87" s="68" t="s">
        <v>1107</v>
      </c>
      <c r="D87" s="55" t="s">
        <v>1072</v>
      </c>
      <c r="E87" s="55" t="s">
        <v>1071</v>
      </c>
    </row>
    <row r="88" spans="1:5" ht="45" x14ac:dyDescent="0.2">
      <c r="A88" s="192" t="s">
        <v>853</v>
      </c>
      <c r="B88" s="55" t="s">
        <v>1074</v>
      </c>
      <c r="C88" s="68" t="s">
        <v>1107</v>
      </c>
      <c r="D88" s="55" t="s">
        <v>1076</v>
      </c>
      <c r="E88" s="55" t="s">
        <v>1075</v>
      </c>
    </row>
    <row r="89" spans="1:5" ht="45" x14ac:dyDescent="0.2">
      <c r="A89" s="192" t="s">
        <v>853</v>
      </c>
      <c r="B89" s="55" t="s">
        <v>1078</v>
      </c>
      <c r="C89" s="68" t="s">
        <v>1107</v>
      </c>
      <c r="D89" s="55" t="s">
        <v>1080</v>
      </c>
      <c r="E89" s="55" t="s">
        <v>1079</v>
      </c>
    </row>
    <row r="90" spans="1:5" ht="45" x14ac:dyDescent="0.2">
      <c r="A90" s="192" t="s">
        <v>853</v>
      </c>
      <c r="B90" s="55" t="s">
        <v>1082</v>
      </c>
      <c r="C90" s="68" t="s">
        <v>1107</v>
      </c>
      <c r="D90" s="55" t="s">
        <v>1084</v>
      </c>
      <c r="E90" s="55" t="s">
        <v>1083</v>
      </c>
    </row>
    <row r="91" spans="1:5" ht="30" x14ac:dyDescent="0.2">
      <c r="A91" s="192" t="s">
        <v>853</v>
      </c>
      <c r="B91" s="55" t="s">
        <v>1086</v>
      </c>
      <c r="C91" s="68" t="s">
        <v>1107</v>
      </c>
      <c r="D91" s="55" t="s">
        <v>1088</v>
      </c>
      <c r="E91" s="55" t="s">
        <v>1087</v>
      </c>
    </row>
    <row r="92" spans="1:5" ht="45" x14ac:dyDescent="0.2">
      <c r="A92" s="192" t="s">
        <v>853</v>
      </c>
      <c r="B92" s="55" t="s">
        <v>1090</v>
      </c>
      <c r="C92" s="68" t="s">
        <v>1107</v>
      </c>
      <c r="D92" s="55" t="s">
        <v>1092</v>
      </c>
      <c r="E92" s="55" t="s">
        <v>1091</v>
      </c>
    </row>
    <row r="93" spans="1:5" ht="45" x14ac:dyDescent="0.2">
      <c r="A93" s="193" t="s">
        <v>820</v>
      </c>
      <c r="B93" s="55" t="s">
        <v>1022</v>
      </c>
      <c r="C93" s="68" t="s">
        <v>1109</v>
      </c>
      <c r="D93" s="55" t="s">
        <v>1024</v>
      </c>
      <c r="E93" s="55" t="s">
        <v>1023</v>
      </c>
    </row>
    <row r="94" spans="1:5" ht="45" x14ac:dyDescent="0.2">
      <c r="A94" s="193" t="s">
        <v>820</v>
      </c>
      <c r="B94" s="55" t="s">
        <v>1026</v>
      </c>
      <c r="C94" s="68" t="s">
        <v>1107</v>
      </c>
      <c r="D94" s="55" t="s">
        <v>1028</v>
      </c>
      <c r="E94" s="55" t="s">
        <v>1027</v>
      </c>
    </row>
    <row r="95" spans="1:5" ht="45" customHeight="1" x14ac:dyDescent="0.2">
      <c r="A95" s="193" t="s">
        <v>820</v>
      </c>
      <c r="B95" s="55" t="s">
        <v>1030</v>
      </c>
      <c r="C95" s="68" t="s">
        <v>1107</v>
      </c>
      <c r="D95" s="55" t="s">
        <v>1032</v>
      </c>
      <c r="E95" s="55" t="s">
        <v>1031</v>
      </c>
    </row>
    <row r="96" spans="1:5" ht="44" customHeight="1" x14ac:dyDescent="0.2">
      <c r="A96" s="193" t="s">
        <v>820</v>
      </c>
      <c r="B96" s="55" t="s">
        <v>1034</v>
      </c>
      <c r="C96" s="68" t="s">
        <v>1107</v>
      </c>
      <c r="D96" s="55" t="s">
        <v>1036</v>
      </c>
      <c r="E96" s="55" t="s">
        <v>1035</v>
      </c>
    </row>
    <row r="97" spans="1:5" ht="45" x14ac:dyDescent="0.2">
      <c r="A97" s="193" t="s">
        <v>820</v>
      </c>
      <c r="B97" s="55" t="s">
        <v>1038</v>
      </c>
      <c r="C97" s="68" t="s">
        <v>1109</v>
      </c>
      <c r="D97" s="55" t="s">
        <v>1040</v>
      </c>
      <c r="E97" s="55" t="s">
        <v>1039</v>
      </c>
    </row>
    <row r="98" spans="1:5" ht="30" x14ac:dyDescent="0.2">
      <c r="A98" s="193" t="s">
        <v>820</v>
      </c>
      <c r="B98" s="55" t="s">
        <v>1042</v>
      </c>
      <c r="C98" s="68" t="s">
        <v>1107</v>
      </c>
      <c r="D98" s="55" t="s">
        <v>1044</v>
      </c>
      <c r="E98" s="55" t="s">
        <v>1043</v>
      </c>
    </row>
    <row r="99" spans="1:5" ht="30" x14ac:dyDescent="0.2">
      <c r="A99" s="193" t="s">
        <v>820</v>
      </c>
      <c r="B99" s="55" t="s">
        <v>1046</v>
      </c>
      <c r="C99" s="68" t="s">
        <v>1107</v>
      </c>
      <c r="D99" s="55" t="s">
        <v>1048</v>
      </c>
      <c r="E99" s="55" t="s">
        <v>1047</v>
      </c>
    </row>
    <row r="100" spans="1:5" ht="30" x14ac:dyDescent="0.2">
      <c r="A100" s="193" t="s">
        <v>820</v>
      </c>
      <c r="B100" s="55" t="s">
        <v>1050</v>
      </c>
      <c r="C100" s="68" t="s">
        <v>1107</v>
      </c>
      <c r="D100" s="55" t="s">
        <v>1052</v>
      </c>
      <c r="E100" s="55" t="s">
        <v>1051</v>
      </c>
    </row>
    <row r="101" spans="1:5" ht="30" x14ac:dyDescent="0.2">
      <c r="A101" s="193" t="s">
        <v>820</v>
      </c>
      <c r="B101" s="55" t="s">
        <v>1054</v>
      </c>
      <c r="C101" s="68" t="s">
        <v>1107</v>
      </c>
      <c r="D101" s="55" t="s">
        <v>1056</v>
      </c>
      <c r="E101" s="55" t="s">
        <v>1055</v>
      </c>
    </row>
    <row r="102" spans="1:5" ht="30" x14ac:dyDescent="0.2">
      <c r="A102" s="193" t="s">
        <v>820</v>
      </c>
      <c r="B102" s="55" t="s">
        <v>1058</v>
      </c>
      <c r="C102" s="68" t="s">
        <v>1107</v>
      </c>
      <c r="D102" s="55" t="s">
        <v>1060</v>
      </c>
      <c r="E102" s="55" t="s">
        <v>1059</v>
      </c>
    </row>
  </sheetData>
  <mergeCells count="1">
    <mergeCell ref="A1:E1"/>
  </mergeCells>
  <pageMargins left="0.7" right="0.7" top="0.75" bottom="0.75" header="0" footer="0"/>
  <pageSetup scale="84" fitToHeight="0" orientation="landscape" r:id="rId1"/>
  <rowBreaks count="1" manualBreakCount="1">
    <brk id="16"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999"/>
  <sheetViews>
    <sheetView view="pageBreakPreview" zoomScale="75" zoomScaleNormal="100" zoomScaleSheetLayoutView="145" workbookViewId="0">
      <selection activeCell="A22" sqref="A22"/>
    </sheetView>
  </sheetViews>
  <sheetFormatPr baseColWidth="10" defaultColWidth="14.5" defaultRowHeight="15" customHeight="1" x14ac:dyDescent="0.2"/>
  <cols>
    <col min="1" max="1" width="164.6640625" customWidth="1"/>
    <col min="2" max="2" width="5.33203125" customWidth="1"/>
  </cols>
  <sheetData>
    <row r="1" spans="1:5" ht="25.5" customHeight="1" x14ac:dyDescent="0.2">
      <c r="A1" s="175" t="s">
        <v>1111</v>
      </c>
      <c r="B1" s="173"/>
      <c r="C1" s="173"/>
      <c r="D1" s="173"/>
      <c r="E1" s="173"/>
    </row>
    <row r="2" spans="1:5" ht="85.75" customHeight="1" x14ac:dyDescent="0.2">
      <c r="A2" s="170" t="s">
        <v>1584</v>
      </c>
      <c r="B2" s="174"/>
      <c r="C2" s="174"/>
      <c r="D2" s="174"/>
      <c r="E2" s="174"/>
    </row>
    <row r="3" spans="1:5" ht="25.25" customHeight="1" x14ac:dyDescent="0.2">
      <c r="A3" s="171"/>
      <c r="B3" s="174"/>
      <c r="C3" s="174"/>
      <c r="D3" s="174"/>
      <c r="E3" s="174"/>
    </row>
    <row r="4" spans="1:5" ht="71.5" customHeight="1" x14ac:dyDescent="0.2">
      <c r="A4" s="170" t="s">
        <v>1583</v>
      </c>
      <c r="B4" s="174"/>
      <c r="C4" s="174"/>
      <c r="D4" s="174"/>
      <c r="E4" s="174"/>
    </row>
    <row r="5" spans="1:5" ht="14.25" customHeight="1" x14ac:dyDescent="0.2">
      <c r="A5" s="176" t="s">
        <v>1112</v>
      </c>
      <c r="B5" s="174"/>
      <c r="C5" s="174"/>
      <c r="D5" s="174"/>
      <c r="E5" s="174"/>
    </row>
    <row r="6" spans="1:5" ht="46.75" customHeight="1" x14ac:dyDescent="0.2">
      <c r="A6" s="171" t="s">
        <v>1113</v>
      </c>
      <c r="B6" s="174"/>
      <c r="C6" s="174"/>
      <c r="D6" s="174"/>
      <c r="E6" s="174"/>
    </row>
    <row r="7" spans="1:5" ht="14.25" customHeight="1" x14ac:dyDescent="0.2">
      <c r="A7" s="177" t="s">
        <v>699</v>
      </c>
      <c r="B7" s="174"/>
      <c r="C7" s="174"/>
      <c r="D7" s="174"/>
      <c r="E7" s="174"/>
    </row>
    <row r="8" spans="1:5" ht="48" customHeight="1" x14ac:dyDescent="0.2">
      <c r="A8" s="170" t="s">
        <v>1124</v>
      </c>
      <c r="B8" s="174"/>
      <c r="C8" s="174"/>
      <c r="D8" s="174"/>
      <c r="E8" s="174"/>
    </row>
    <row r="9" spans="1:5" ht="14.25" customHeight="1" x14ac:dyDescent="0.2">
      <c r="A9" s="177" t="s">
        <v>601</v>
      </c>
      <c r="B9" s="174"/>
      <c r="C9" s="174"/>
      <c r="D9" s="174"/>
      <c r="E9" s="174"/>
    </row>
    <row r="10" spans="1:5" ht="88.75" customHeight="1" x14ac:dyDescent="0.2">
      <c r="A10" s="170" t="s">
        <v>1585</v>
      </c>
      <c r="B10" s="174"/>
      <c r="C10" s="174"/>
      <c r="D10" s="174"/>
      <c r="E10" s="174"/>
    </row>
    <row r="11" spans="1:5" ht="14.25" customHeight="1" x14ac:dyDescent="0.2">
      <c r="A11" s="177" t="s">
        <v>563</v>
      </c>
      <c r="B11" s="174"/>
      <c r="C11" s="174"/>
      <c r="D11" s="174"/>
      <c r="E11" s="174"/>
    </row>
    <row r="12" spans="1:5" ht="43.75" customHeight="1" x14ac:dyDescent="0.2">
      <c r="A12" s="171" t="s">
        <v>1116</v>
      </c>
      <c r="B12" s="174"/>
      <c r="C12" s="174"/>
      <c r="D12" s="174"/>
      <c r="E12" s="174"/>
    </row>
    <row r="13" spans="1:5" ht="14.25" customHeight="1" x14ac:dyDescent="0.2">
      <c r="A13" s="177" t="s">
        <v>853</v>
      </c>
      <c r="B13" s="174"/>
      <c r="C13" s="174"/>
      <c r="D13" s="174"/>
      <c r="E13" s="174"/>
    </row>
    <row r="14" spans="1:5" ht="42.5" customHeight="1" x14ac:dyDescent="0.2">
      <c r="A14" s="170" t="s">
        <v>1136</v>
      </c>
      <c r="B14" s="174"/>
      <c r="C14" s="174"/>
      <c r="D14" s="174"/>
      <c r="E14" s="174"/>
    </row>
    <row r="15" spans="1:5" ht="14.25" customHeight="1" x14ac:dyDescent="0.2">
      <c r="A15" s="177" t="s">
        <v>820</v>
      </c>
      <c r="B15" s="174"/>
      <c r="C15" s="174"/>
      <c r="D15" s="174"/>
      <c r="E15" s="174"/>
    </row>
    <row r="16" spans="1:5" ht="46.75" customHeight="1" thickBot="1" x14ac:dyDescent="0.25">
      <c r="A16" s="172" t="s">
        <v>1118</v>
      </c>
      <c r="B16" s="174"/>
      <c r="C16" s="174"/>
      <c r="D16" s="174"/>
      <c r="E16" s="174"/>
    </row>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14.2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sheetData>
  <pageMargins left="0.7" right="0.7" top="0.75" bottom="0.75" header="0" footer="0"/>
  <pageSetup scale="65" orientation="landscape" r:id="rId1"/>
  <colBreaks count="1" manualBreakCount="1">
    <brk id="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51"/>
  <sheetViews>
    <sheetView view="pageBreakPreview" zoomScale="65" zoomScaleNormal="100" zoomScaleSheetLayoutView="100" workbookViewId="0">
      <selection activeCell="B5" sqref="B5"/>
    </sheetView>
  </sheetViews>
  <sheetFormatPr baseColWidth="10" defaultColWidth="14.5" defaultRowHeight="40" customHeight="1" x14ac:dyDescent="0.2"/>
  <cols>
    <col min="1" max="1" width="21.33203125" customWidth="1"/>
    <col min="2" max="2" width="42.83203125" customWidth="1"/>
    <col min="3" max="3" width="58.6640625" customWidth="1"/>
    <col min="4" max="4" width="30.33203125" bestFit="1" customWidth="1"/>
    <col min="5" max="5" width="29.6640625" bestFit="1" customWidth="1"/>
    <col min="6" max="6" width="49.83203125" customWidth="1"/>
  </cols>
  <sheetData>
    <row r="1" spans="1:6" ht="15" x14ac:dyDescent="0.2">
      <c r="A1" s="140" t="s">
        <v>1119</v>
      </c>
      <c r="B1" s="140"/>
      <c r="C1" s="140"/>
      <c r="D1" s="140"/>
      <c r="E1" s="140"/>
      <c r="F1" s="140"/>
    </row>
    <row r="2" spans="1:6" ht="16" x14ac:dyDescent="0.2">
      <c r="A2" s="72" t="s">
        <v>1120</v>
      </c>
      <c r="B2" s="72" t="s">
        <v>1121</v>
      </c>
      <c r="C2" s="72" t="s">
        <v>1122</v>
      </c>
      <c r="D2" s="72" t="s">
        <v>1123</v>
      </c>
      <c r="E2" s="72" t="s">
        <v>7</v>
      </c>
      <c r="F2" s="72" t="s">
        <v>1</v>
      </c>
    </row>
    <row r="3" spans="1:6" ht="90" x14ac:dyDescent="0.2">
      <c r="A3" s="99" t="s">
        <v>699</v>
      </c>
      <c r="B3" s="135" t="s">
        <v>894</v>
      </c>
      <c r="C3" s="79" t="s">
        <v>1124</v>
      </c>
      <c r="D3" s="89" t="s">
        <v>1125</v>
      </c>
      <c r="E3" s="96" t="s">
        <v>301</v>
      </c>
      <c r="F3" s="82" t="s">
        <v>347</v>
      </c>
    </row>
    <row r="4" spans="1:6" ht="90" x14ac:dyDescent="0.2">
      <c r="A4" s="99" t="s">
        <v>699</v>
      </c>
      <c r="B4" s="135" t="s">
        <v>910</v>
      </c>
      <c r="C4" s="79" t="s">
        <v>1124</v>
      </c>
      <c r="D4" s="89" t="s">
        <v>1126</v>
      </c>
      <c r="E4" s="96" t="s">
        <v>301</v>
      </c>
      <c r="F4" s="97" t="s">
        <v>347</v>
      </c>
    </row>
    <row r="5" spans="1:6" ht="90" x14ac:dyDescent="0.2">
      <c r="A5" s="99" t="s">
        <v>699</v>
      </c>
      <c r="B5" s="135" t="s">
        <v>906</v>
      </c>
      <c r="C5" s="79" t="s">
        <v>1124</v>
      </c>
      <c r="D5" s="89" t="s">
        <v>1125</v>
      </c>
      <c r="E5" s="96" t="s">
        <v>394</v>
      </c>
      <c r="F5" s="97" t="s">
        <v>347</v>
      </c>
    </row>
    <row r="6" spans="1:6" ht="90" x14ac:dyDescent="0.2">
      <c r="A6" s="99" t="s">
        <v>699</v>
      </c>
      <c r="B6" s="135" t="s">
        <v>890</v>
      </c>
      <c r="C6" s="79" t="s">
        <v>1124</v>
      </c>
      <c r="D6" s="89" t="s">
        <v>1126</v>
      </c>
      <c r="E6" s="96" t="s">
        <v>65</v>
      </c>
      <c r="F6" s="97" t="s">
        <v>277</v>
      </c>
    </row>
    <row r="7" spans="1:6" ht="90" x14ac:dyDescent="0.2">
      <c r="A7" s="99" t="s">
        <v>699</v>
      </c>
      <c r="B7" s="135" t="s">
        <v>702</v>
      </c>
      <c r="C7" s="79" t="s">
        <v>1124</v>
      </c>
      <c r="D7" s="89" t="s">
        <v>1125</v>
      </c>
      <c r="E7" s="96" t="s">
        <v>389</v>
      </c>
      <c r="F7" s="97" t="s">
        <v>347</v>
      </c>
    </row>
    <row r="8" spans="1:6" ht="90" x14ac:dyDescent="0.2">
      <c r="A8" s="99" t="s">
        <v>699</v>
      </c>
      <c r="B8" s="135" t="s">
        <v>706</v>
      </c>
      <c r="C8" s="79" t="s">
        <v>1124</v>
      </c>
      <c r="D8" s="89" t="s">
        <v>1125</v>
      </c>
      <c r="E8" s="96" t="s">
        <v>301</v>
      </c>
      <c r="F8" s="97" t="s">
        <v>347</v>
      </c>
    </row>
    <row r="9" spans="1:6" ht="90" x14ac:dyDescent="0.2">
      <c r="A9" s="99" t="s">
        <v>699</v>
      </c>
      <c r="B9" s="135" t="s">
        <v>710</v>
      </c>
      <c r="C9" s="79" t="s">
        <v>1124</v>
      </c>
      <c r="D9" s="89" t="s">
        <v>1125</v>
      </c>
      <c r="E9" s="96" t="s">
        <v>141</v>
      </c>
      <c r="F9" s="97" t="s">
        <v>277</v>
      </c>
    </row>
    <row r="10" spans="1:6" ht="90" x14ac:dyDescent="0.2">
      <c r="A10" s="99" t="s">
        <v>699</v>
      </c>
      <c r="B10" s="135" t="s">
        <v>714</v>
      </c>
      <c r="C10" s="79" t="s">
        <v>1124</v>
      </c>
      <c r="D10" s="89" t="s">
        <v>1125</v>
      </c>
      <c r="E10" s="96" t="s">
        <v>229</v>
      </c>
      <c r="F10" s="97" t="s">
        <v>347</v>
      </c>
    </row>
    <row r="11" spans="1:6" ht="90" x14ac:dyDescent="0.2">
      <c r="A11" s="99" t="s">
        <v>699</v>
      </c>
      <c r="B11" s="135" t="s">
        <v>1586</v>
      </c>
      <c r="C11" s="79" t="s">
        <v>1124</v>
      </c>
      <c r="D11" s="89" t="s">
        <v>1125</v>
      </c>
      <c r="E11" s="96" t="s">
        <v>71</v>
      </c>
      <c r="F11" s="97" t="s">
        <v>101</v>
      </c>
    </row>
    <row r="12" spans="1:6" ht="15" x14ac:dyDescent="0.2">
      <c r="A12" s="140" t="s">
        <v>1119</v>
      </c>
      <c r="B12" s="140"/>
      <c r="C12" s="140"/>
      <c r="D12" s="140"/>
      <c r="E12" s="140"/>
      <c r="F12" s="140"/>
    </row>
    <row r="13" spans="1:6" ht="16" x14ac:dyDescent="0.2">
      <c r="A13" s="72" t="s">
        <v>1120</v>
      </c>
      <c r="B13" s="72" t="s">
        <v>1121</v>
      </c>
      <c r="C13" s="72" t="s">
        <v>1122</v>
      </c>
      <c r="D13" s="72" t="s">
        <v>1123</v>
      </c>
      <c r="E13" s="72" t="s">
        <v>7</v>
      </c>
      <c r="F13" s="72" t="s">
        <v>1</v>
      </c>
    </row>
    <row r="14" spans="1:6" ht="195" x14ac:dyDescent="0.2">
      <c r="A14" s="100" t="s">
        <v>1110</v>
      </c>
      <c r="B14" s="89" t="s">
        <v>1688</v>
      </c>
      <c r="C14" s="89" t="s">
        <v>1585</v>
      </c>
      <c r="D14" s="89" t="s">
        <v>1173</v>
      </c>
      <c r="E14" s="78" t="s">
        <v>71</v>
      </c>
      <c r="F14" s="77" t="s">
        <v>436</v>
      </c>
    </row>
    <row r="15" spans="1:6" ht="195" x14ac:dyDescent="0.2">
      <c r="A15" s="100" t="s">
        <v>1110</v>
      </c>
      <c r="B15" s="89" t="s">
        <v>1689</v>
      </c>
      <c r="C15" s="89" t="s">
        <v>1585</v>
      </c>
      <c r="D15" s="89" t="s">
        <v>1129</v>
      </c>
      <c r="E15" s="78" t="s">
        <v>71</v>
      </c>
      <c r="F15" s="77" t="s">
        <v>436</v>
      </c>
    </row>
    <row r="16" spans="1:6" ht="195" x14ac:dyDescent="0.2">
      <c r="A16" s="100" t="s">
        <v>1110</v>
      </c>
      <c r="B16" s="89" t="s">
        <v>1690</v>
      </c>
      <c r="C16" s="89" t="s">
        <v>1585</v>
      </c>
      <c r="D16" s="89" t="s">
        <v>1130</v>
      </c>
      <c r="E16" s="78" t="s">
        <v>301</v>
      </c>
      <c r="F16" s="77" t="s">
        <v>347</v>
      </c>
    </row>
    <row r="17" spans="1:6" ht="195" x14ac:dyDescent="0.2">
      <c r="A17" s="100" t="s">
        <v>1110</v>
      </c>
      <c r="B17" s="89" t="s">
        <v>1691</v>
      </c>
      <c r="C17" s="89" t="s">
        <v>1585</v>
      </c>
      <c r="D17" s="89" t="s">
        <v>1179</v>
      </c>
      <c r="E17" s="78" t="s">
        <v>99</v>
      </c>
      <c r="F17" s="77" t="s">
        <v>411</v>
      </c>
    </row>
    <row r="18" spans="1:6" ht="195" x14ac:dyDescent="0.2">
      <c r="A18" s="100" t="s">
        <v>1110</v>
      </c>
      <c r="B18" s="89" t="s">
        <v>1692</v>
      </c>
      <c r="C18" s="89" t="s">
        <v>1585</v>
      </c>
      <c r="D18" s="89" t="s">
        <v>1129</v>
      </c>
      <c r="E18" s="78" t="s">
        <v>71</v>
      </c>
      <c r="F18" s="77" t="s">
        <v>101</v>
      </c>
    </row>
    <row r="19" spans="1:6" ht="195" x14ac:dyDescent="0.2">
      <c r="A19" s="100" t="s">
        <v>1110</v>
      </c>
      <c r="B19" s="89" t="s">
        <v>1693</v>
      </c>
      <c r="C19" s="89" t="s">
        <v>1585</v>
      </c>
      <c r="D19" s="89" t="s">
        <v>1183</v>
      </c>
      <c r="E19" s="93" t="s">
        <v>301</v>
      </c>
      <c r="F19" s="92" t="s">
        <v>347</v>
      </c>
    </row>
    <row r="20" spans="1:6" ht="195" x14ac:dyDescent="0.2">
      <c r="A20" s="100" t="s">
        <v>1110</v>
      </c>
      <c r="B20" s="89" t="s">
        <v>1694</v>
      </c>
      <c r="C20" s="89" t="s">
        <v>1585</v>
      </c>
      <c r="D20" s="89" t="s">
        <v>1183</v>
      </c>
      <c r="E20" s="78" t="s">
        <v>71</v>
      </c>
      <c r="F20" s="77" t="s">
        <v>10</v>
      </c>
    </row>
    <row r="21" spans="1:6" ht="195" x14ac:dyDescent="0.2">
      <c r="A21" s="100" t="s">
        <v>1110</v>
      </c>
      <c r="B21" s="89" t="s">
        <v>1695</v>
      </c>
      <c r="C21" s="89" t="s">
        <v>1585</v>
      </c>
      <c r="D21" s="89" t="s">
        <v>1129</v>
      </c>
      <c r="E21" s="93" t="s">
        <v>71</v>
      </c>
      <c r="F21" s="92" t="s">
        <v>436</v>
      </c>
    </row>
    <row r="22" spans="1:6" ht="195" x14ac:dyDescent="0.2">
      <c r="A22" s="100" t="s">
        <v>1110</v>
      </c>
      <c r="B22" s="89" t="s">
        <v>1696</v>
      </c>
      <c r="C22" s="89" t="s">
        <v>1585</v>
      </c>
      <c r="D22" s="89" t="s">
        <v>1130</v>
      </c>
      <c r="E22" s="93" t="s">
        <v>71</v>
      </c>
      <c r="F22" s="92" t="s">
        <v>10</v>
      </c>
    </row>
    <row r="23" spans="1:6" ht="195" x14ac:dyDescent="0.2">
      <c r="A23" s="100" t="s">
        <v>1110</v>
      </c>
      <c r="B23" s="89" t="s">
        <v>1697</v>
      </c>
      <c r="C23" s="89" t="s">
        <v>1585</v>
      </c>
      <c r="D23" s="89" t="s">
        <v>1173</v>
      </c>
      <c r="E23" s="93" t="s">
        <v>99</v>
      </c>
      <c r="F23" s="92" t="s">
        <v>411</v>
      </c>
    </row>
    <row r="24" spans="1:6" ht="195" x14ac:dyDescent="0.2">
      <c r="A24" s="100" t="s">
        <v>1110</v>
      </c>
      <c r="B24" s="89" t="s">
        <v>1698</v>
      </c>
      <c r="C24" s="89" t="s">
        <v>1585</v>
      </c>
      <c r="D24" s="89" t="s">
        <v>1126</v>
      </c>
      <c r="E24" s="93" t="s">
        <v>71</v>
      </c>
      <c r="F24" s="92" t="s">
        <v>101</v>
      </c>
    </row>
    <row r="25" spans="1:6" ht="195" x14ac:dyDescent="0.2">
      <c r="A25" s="100" t="s">
        <v>1110</v>
      </c>
      <c r="B25" s="89" t="s">
        <v>1699</v>
      </c>
      <c r="C25" s="89" t="s">
        <v>1585</v>
      </c>
      <c r="D25" s="89" t="s">
        <v>1193</v>
      </c>
      <c r="E25" s="89" t="s">
        <v>141</v>
      </c>
      <c r="F25" s="89" t="s">
        <v>73</v>
      </c>
    </row>
    <row r="26" spans="1:6" ht="15" x14ac:dyDescent="0.2">
      <c r="A26" s="140" t="s">
        <v>1119</v>
      </c>
      <c r="B26" s="140"/>
      <c r="C26" s="140"/>
      <c r="D26" s="140"/>
      <c r="E26" s="140"/>
      <c r="F26" s="140"/>
    </row>
    <row r="27" spans="1:6" ht="16" x14ac:dyDescent="0.2">
      <c r="A27" s="72" t="s">
        <v>1120</v>
      </c>
      <c r="B27" s="72" t="s">
        <v>1121</v>
      </c>
      <c r="C27" s="72" t="s">
        <v>1122</v>
      </c>
      <c r="D27" s="72" t="s">
        <v>1123</v>
      </c>
      <c r="E27" s="72" t="s">
        <v>7</v>
      </c>
      <c r="F27" s="72" t="s">
        <v>1</v>
      </c>
    </row>
    <row r="28" spans="1:6" ht="105" x14ac:dyDescent="0.2">
      <c r="A28" s="111" t="s">
        <v>563</v>
      </c>
      <c r="B28" s="135" t="s">
        <v>1700</v>
      </c>
      <c r="C28" s="79" t="s">
        <v>1116</v>
      </c>
      <c r="D28" s="89" t="s">
        <v>1129</v>
      </c>
      <c r="E28" s="90" t="s">
        <v>79</v>
      </c>
      <c r="F28" s="89" t="s">
        <v>73</v>
      </c>
    </row>
    <row r="29" spans="1:6" ht="105" x14ac:dyDescent="0.2">
      <c r="A29" s="111" t="s">
        <v>563</v>
      </c>
      <c r="B29" s="135" t="s">
        <v>1701</v>
      </c>
      <c r="C29" s="79" t="s">
        <v>1116</v>
      </c>
      <c r="D29" s="89" t="s">
        <v>1127</v>
      </c>
      <c r="E29" s="90" t="s">
        <v>106</v>
      </c>
      <c r="F29" s="89" t="s">
        <v>101</v>
      </c>
    </row>
    <row r="30" spans="1:6" ht="105" x14ac:dyDescent="0.2">
      <c r="A30" s="111" t="s">
        <v>563</v>
      </c>
      <c r="B30" s="135" t="s">
        <v>1702</v>
      </c>
      <c r="C30" s="79" t="s">
        <v>1116</v>
      </c>
      <c r="D30" s="89" t="s">
        <v>1128</v>
      </c>
      <c r="E30" s="78" t="s">
        <v>248</v>
      </c>
      <c r="F30" s="77" t="s">
        <v>223</v>
      </c>
    </row>
    <row r="31" spans="1:6" ht="105" x14ac:dyDescent="0.2">
      <c r="A31" s="111" t="s">
        <v>563</v>
      </c>
      <c r="B31" s="135" t="s">
        <v>1703</v>
      </c>
      <c r="C31" s="79" t="s">
        <v>1116</v>
      </c>
      <c r="D31" s="89" t="s">
        <v>1128</v>
      </c>
      <c r="E31" s="78" t="s">
        <v>16</v>
      </c>
      <c r="F31" s="77" t="s">
        <v>10</v>
      </c>
    </row>
    <row r="32" spans="1:6" ht="105" x14ac:dyDescent="0.2">
      <c r="A32" s="111" t="s">
        <v>563</v>
      </c>
      <c r="B32" s="135" t="s">
        <v>1704</v>
      </c>
      <c r="C32" s="79" t="s">
        <v>1116</v>
      </c>
      <c r="D32" s="89" t="s">
        <v>1128</v>
      </c>
      <c r="E32" s="78" t="s">
        <v>141</v>
      </c>
      <c r="F32" s="77" t="s">
        <v>73</v>
      </c>
    </row>
    <row r="33" spans="1:6" ht="105" x14ac:dyDescent="0.2">
      <c r="A33" s="111" t="s">
        <v>563</v>
      </c>
      <c r="B33" s="135" t="s">
        <v>1705</v>
      </c>
      <c r="C33" s="79" t="s">
        <v>1116</v>
      </c>
      <c r="D33" s="89" t="s">
        <v>1128</v>
      </c>
      <c r="E33" s="78" t="s">
        <v>141</v>
      </c>
      <c r="F33" s="77" t="s">
        <v>73</v>
      </c>
    </row>
    <row r="34" spans="1:6" ht="105" x14ac:dyDescent="0.2">
      <c r="A34" s="111" t="s">
        <v>563</v>
      </c>
      <c r="B34" s="135" t="s">
        <v>1706</v>
      </c>
      <c r="C34" s="79" t="s">
        <v>1116</v>
      </c>
      <c r="D34" s="89" t="s">
        <v>1128</v>
      </c>
      <c r="E34" s="78" t="s">
        <v>141</v>
      </c>
      <c r="F34" s="77" t="s">
        <v>73</v>
      </c>
    </row>
    <row r="35" spans="1:6" ht="15" x14ac:dyDescent="0.2">
      <c r="A35" s="140" t="s">
        <v>1119</v>
      </c>
      <c r="B35" s="140"/>
      <c r="C35" s="140"/>
      <c r="D35" s="140"/>
      <c r="E35" s="140"/>
      <c r="F35" s="140"/>
    </row>
    <row r="36" spans="1:6" ht="16" x14ac:dyDescent="0.2">
      <c r="A36" s="72" t="s">
        <v>1120</v>
      </c>
      <c r="B36" s="72" t="s">
        <v>1121</v>
      </c>
      <c r="C36" s="72" t="s">
        <v>1122</v>
      </c>
      <c r="D36" s="72" t="s">
        <v>1123</v>
      </c>
      <c r="E36" s="72" t="s">
        <v>7</v>
      </c>
      <c r="F36" s="72" t="s">
        <v>1</v>
      </c>
    </row>
    <row r="37" spans="1:6" ht="105" x14ac:dyDescent="0.2">
      <c r="A37" s="112" t="s">
        <v>853</v>
      </c>
      <c r="B37" s="136" t="s">
        <v>1707</v>
      </c>
      <c r="C37" s="75" t="s">
        <v>1136</v>
      </c>
      <c r="D37" s="87" t="s">
        <v>1137</v>
      </c>
      <c r="E37" s="74" t="s">
        <v>65</v>
      </c>
      <c r="F37" s="73" t="s">
        <v>277</v>
      </c>
    </row>
    <row r="38" spans="1:6" ht="105" x14ac:dyDescent="0.2">
      <c r="A38" s="112" t="s">
        <v>853</v>
      </c>
      <c r="B38" s="136" t="s">
        <v>1708</v>
      </c>
      <c r="C38" s="75" t="s">
        <v>1136</v>
      </c>
      <c r="D38" s="87" t="s">
        <v>1137</v>
      </c>
      <c r="E38" s="74" t="s">
        <v>229</v>
      </c>
      <c r="F38" s="73" t="s">
        <v>223</v>
      </c>
    </row>
    <row r="39" spans="1:6" ht="105" x14ac:dyDescent="0.2">
      <c r="A39" s="112" t="s">
        <v>853</v>
      </c>
      <c r="B39" s="136" t="s">
        <v>1709</v>
      </c>
      <c r="C39" s="75" t="s">
        <v>1136</v>
      </c>
      <c r="D39" s="87" t="s">
        <v>1137</v>
      </c>
      <c r="E39" s="74" t="s">
        <v>79</v>
      </c>
      <c r="F39" s="73" t="s">
        <v>73</v>
      </c>
    </row>
    <row r="40" spans="1:6" ht="40" customHeight="1" x14ac:dyDescent="0.2">
      <c r="A40" s="112" t="s">
        <v>853</v>
      </c>
      <c r="B40" s="136" t="s">
        <v>1710</v>
      </c>
      <c r="C40" s="75" t="s">
        <v>1136</v>
      </c>
      <c r="D40" s="87" t="s">
        <v>1137</v>
      </c>
      <c r="E40" s="74" t="s">
        <v>229</v>
      </c>
      <c r="F40" s="73" t="s">
        <v>223</v>
      </c>
    </row>
    <row r="41" spans="1:6" ht="105" x14ac:dyDescent="0.2">
      <c r="A41" s="112" t="s">
        <v>853</v>
      </c>
      <c r="B41" s="136" t="s">
        <v>1711</v>
      </c>
      <c r="C41" s="75" t="s">
        <v>1136</v>
      </c>
      <c r="D41" s="87" t="s">
        <v>1137</v>
      </c>
      <c r="E41" s="74" t="s">
        <v>141</v>
      </c>
      <c r="F41" s="73" t="s">
        <v>277</v>
      </c>
    </row>
    <row r="42" spans="1:6" ht="105" x14ac:dyDescent="0.2">
      <c r="A42" s="112" t="s">
        <v>853</v>
      </c>
      <c r="B42" s="136" t="s">
        <v>1712</v>
      </c>
      <c r="C42" s="75" t="s">
        <v>1136</v>
      </c>
      <c r="D42" s="87" t="s">
        <v>1137</v>
      </c>
      <c r="E42" s="74" t="s">
        <v>65</v>
      </c>
      <c r="F42" s="73" t="s">
        <v>277</v>
      </c>
    </row>
    <row r="43" spans="1:6" ht="105" x14ac:dyDescent="0.2">
      <c r="A43" s="112" t="s">
        <v>853</v>
      </c>
      <c r="B43" s="136" t="s">
        <v>1713</v>
      </c>
      <c r="C43" s="75" t="s">
        <v>1136</v>
      </c>
      <c r="D43" s="87" t="s">
        <v>1137</v>
      </c>
      <c r="E43" s="74" t="s">
        <v>229</v>
      </c>
      <c r="F43" s="73" t="s">
        <v>347</v>
      </c>
    </row>
    <row r="44" spans="1:6" ht="105" x14ac:dyDescent="0.2">
      <c r="A44" s="112" t="s">
        <v>853</v>
      </c>
      <c r="B44" s="136" t="s">
        <v>1714</v>
      </c>
      <c r="C44" s="75" t="s">
        <v>1136</v>
      </c>
      <c r="D44" s="87" t="s">
        <v>1137</v>
      </c>
      <c r="E44" s="74" t="s">
        <v>65</v>
      </c>
      <c r="F44" s="73" t="s">
        <v>277</v>
      </c>
    </row>
    <row r="45" spans="1:6" ht="105" x14ac:dyDescent="0.2">
      <c r="A45" s="112" t="s">
        <v>853</v>
      </c>
      <c r="B45" s="136" t="s">
        <v>1715</v>
      </c>
      <c r="C45" s="75" t="s">
        <v>1136</v>
      </c>
      <c r="D45" s="87" t="s">
        <v>1137</v>
      </c>
      <c r="E45" s="74" t="s">
        <v>99</v>
      </c>
      <c r="F45" s="73" t="s">
        <v>411</v>
      </c>
    </row>
    <row r="46" spans="1:6" ht="15" x14ac:dyDescent="0.2">
      <c r="A46" s="140" t="s">
        <v>1119</v>
      </c>
      <c r="B46" s="140"/>
      <c r="C46" s="140"/>
      <c r="D46" s="140"/>
      <c r="E46" s="140"/>
      <c r="F46" s="140"/>
    </row>
    <row r="47" spans="1:6" ht="16" x14ac:dyDescent="0.2">
      <c r="A47" s="72" t="s">
        <v>1120</v>
      </c>
      <c r="B47" s="72" t="s">
        <v>1121</v>
      </c>
      <c r="C47" s="72" t="s">
        <v>1122</v>
      </c>
      <c r="D47" s="72" t="s">
        <v>1123</v>
      </c>
      <c r="E47" s="72" t="s">
        <v>7</v>
      </c>
      <c r="F47" s="72" t="s">
        <v>1</v>
      </c>
    </row>
    <row r="48" spans="1:6" ht="105" x14ac:dyDescent="0.2">
      <c r="A48" s="134" t="s">
        <v>820</v>
      </c>
      <c r="B48" s="135" t="s">
        <v>1131</v>
      </c>
      <c r="C48" s="79" t="s">
        <v>1118</v>
      </c>
      <c r="D48" s="89" t="s">
        <v>1132</v>
      </c>
      <c r="E48" s="78" t="s">
        <v>106</v>
      </c>
      <c r="F48" s="77" t="s">
        <v>436</v>
      </c>
    </row>
    <row r="49" spans="1:6" ht="105" x14ac:dyDescent="0.2">
      <c r="A49" s="134" t="s">
        <v>820</v>
      </c>
      <c r="B49" s="135" t="s">
        <v>1133</v>
      </c>
      <c r="C49" s="79" t="s">
        <v>1118</v>
      </c>
      <c r="D49" s="89" t="s">
        <v>1132</v>
      </c>
      <c r="E49" s="78" t="s">
        <v>106</v>
      </c>
      <c r="F49" s="77" t="s">
        <v>436</v>
      </c>
    </row>
    <row r="50" spans="1:6" ht="40" customHeight="1" x14ac:dyDescent="0.2">
      <c r="A50" s="134" t="s">
        <v>820</v>
      </c>
      <c r="B50" s="135" t="s">
        <v>1134</v>
      </c>
      <c r="C50" s="79" t="s">
        <v>1118</v>
      </c>
      <c r="D50" s="89" t="s">
        <v>1132</v>
      </c>
      <c r="E50" s="78" t="s">
        <v>106</v>
      </c>
      <c r="F50" s="77" t="s">
        <v>436</v>
      </c>
    </row>
    <row r="51" spans="1:6" ht="40" customHeight="1" x14ac:dyDescent="0.2">
      <c r="A51" s="134" t="s">
        <v>820</v>
      </c>
      <c r="B51" s="135" t="s">
        <v>1135</v>
      </c>
      <c r="C51" s="79" t="s">
        <v>1118</v>
      </c>
      <c r="D51" s="89" t="s">
        <v>1132</v>
      </c>
      <c r="E51" s="78" t="s">
        <v>106</v>
      </c>
      <c r="F51" s="77" t="s">
        <v>436</v>
      </c>
    </row>
  </sheetData>
  <mergeCells count="5">
    <mergeCell ref="A35:F35"/>
    <mergeCell ref="A46:F46"/>
    <mergeCell ref="A12:F12"/>
    <mergeCell ref="A26:F26"/>
    <mergeCell ref="A1:F1"/>
  </mergeCell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16</vt:i4>
      </vt:variant>
    </vt:vector>
  </HeadingPairs>
  <TitlesOfParts>
    <vt:vector size="16" baseType="lpstr">
      <vt:lpstr>PND</vt:lpstr>
      <vt:lpstr>Proyectos </vt:lpstr>
      <vt:lpstr>Tabla 2 Potencialidades</vt:lpstr>
      <vt:lpstr>Tabla 3 Problemas</vt:lpstr>
      <vt:lpstr>Tabla 4Priorizacion de problema</vt:lpstr>
      <vt:lpstr>Tabla 5 Priorizacion Potenciali</vt:lpstr>
      <vt:lpstr>Tabla 6 Problemas con prioridad</vt:lpstr>
      <vt:lpstr>Tabla 7 Objetivos de Desarrollo</vt:lpstr>
      <vt:lpstr>Tabla 8 Objetivos de desarrollo</vt:lpstr>
      <vt:lpstr>Tabla 10 Analisis funcional</vt:lpstr>
      <vt:lpstr>Tabla 11 Definicion OPMI</vt:lpstr>
      <vt:lpstr>Tabla 12 Definicion de PPyP</vt:lpstr>
      <vt:lpstr>Tabla 13 Alineacion PTD y AZ</vt:lpstr>
      <vt:lpstr>Tabla 14 Definicion OPMI</vt:lpstr>
      <vt:lpstr>Tabla 15 Me Art</vt:lpstr>
      <vt:lpstr>Tabla 16.-Formas de Gestion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Fausto Hernández</dc:creator>
  <cp:lastModifiedBy>(Estudiante) Josue Sebastian Jara Olmedo</cp:lastModifiedBy>
  <cp:lastPrinted>2024-11-02T08:26:20Z</cp:lastPrinted>
  <dcterms:created xsi:type="dcterms:W3CDTF">2024-09-17T20:55:45Z</dcterms:created>
  <dcterms:modified xsi:type="dcterms:W3CDTF">2024-11-02T12:00:28Z</dcterms:modified>
</cp:coreProperties>
</file>